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315" windowHeight="9180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24" i="2"/>
  <c r="Q23"/>
  <c r="K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Q2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4"/>
  <c r="H50"/>
  <c r="J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E50"/>
  <c r="D4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3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4"/>
  <c r="C52" i="1"/>
  <c r="D52"/>
  <c r="E52"/>
  <c r="F52"/>
  <c r="G52"/>
  <c r="H52"/>
  <c r="I52"/>
  <c r="J52"/>
  <c r="K52"/>
  <c r="L52"/>
  <c r="M52"/>
  <c r="N52"/>
  <c r="O52"/>
  <c r="P52"/>
  <c r="B52"/>
  <c r="R50"/>
  <c r="R4"/>
  <c r="C51"/>
  <c r="D51"/>
  <c r="E51"/>
  <c r="F51"/>
  <c r="G51"/>
  <c r="H51"/>
  <c r="I51"/>
  <c r="J51"/>
  <c r="K51"/>
  <c r="L51"/>
  <c r="M51"/>
  <c r="N51"/>
  <c r="O51"/>
  <c r="P51"/>
  <c r="B51"/>
  <c r="Q49" l="1"/>
  <c r="R49" s="1"/>
  <c r="Q48"/>
  <c r="Q47"/>
  <c r="R47" s="1"/>
  <c r="Q46"/>
  <c r="Q45"/>
  <c r="R45" s="1"/>
  <c r="Q44"/>
  <c r="Q43"/>
  <c r="R43" s="1"/>
  <c r="Q42"/>
  <c r="Q41"/>
  <c r="R41" s="1"/>
  <c r="Q40"/>
  <c r="Q39"/>
  <c r="R39" s="1"/>
  <c r="Q38"/>
  <c r="Q37"/>
  <c r="R37" s="1"/>
  <c r="Q36"/>
  <c r="Q35"/>
  <c r="R35" s="1"/>
  <c r="Q34"/>
  <c r="Q33"/>
  <c r="R33" s="1"/>
  <c r="Q32"/>
  <c r="Q31"/>
  <c r="R31" s="1"/>
  <c r="Q30"/>
  <c r="Q29"/>
  <c r="R29" s="1"/>
  <c r="Q28"/>
  <c r="Q27"/>
  <c r="R27" s="1"/>
  <c r="Q26"/>
  <c r="Q25"/>
  <c r="R25" s="1"/>
  <c r="Q24"/>
  <c r="Q23"/>
  <c r="R23" s="1"/>
  <c r="Q22"/>
  <c r="Q21"/>
  <c r="R21" s="1"/>
  <c r="Q20"/>
  <c r="Q19"/>
  <c r="R19" s="1"/>
  <c r="Q18"/>
  <c r="Q17"/>
  <c r="R17" s="1"/>
  <c r="Q16"/>
  <c r="Q15"/>
  <c r="R15" s="1"/>
  <c r="Q14"/>
  <c r="Q13"/>
  <c r="R13" s="1"/>
  <c r="Q12"/>
  <c r="Q11"/>
  <c r="R11" s="1"/>
  <c r="Q10"/>
  <c r="Q9"/>
  <c r="R9" s="1"/>
  <c r="Q8"/>
  <c r="Q7"/>
  <c r="R7" s="1"/>
  <c r="Q6"/>
  <c r="Q5"/>
  <c r="R5" s="1"/>
  <c r="Q4"/>
  <c r="Q50" s="1"/>
  <c r="R6" l="1"/>
  <c r="R10"/>
  <c r="R14"/>
  <c r="R18"/>
  <c r="R22"/>
  <c r="R26"/>
  <c r="R30"/>
  <c r="R34"/>
  <c r="R38"/>
  <c r="R42"/>
  <c r="R46"/>
  <c r="R8"/>
  <c r="R12"/>
  <c r="R16"/>
  <c r="R20"/>
  <c r="R24"/>
  <c r="R28"/>
  <c r="R32"/>
  <c r="R36"/>
  <c r="R40"/>
  <c r="R44"/>
  <c r="R48"/>
</calcChain>
</file>

<file path=xl/sharedStrings.xml><?xml version="1.0" encoding="utf-8"?>
<sst xmlns="http://schemas.openxmlformats.org/spreadsheetml/2006/main" count="184" uniqueCount="81">
  <si>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3"/>
  </si>
  <si>
    <t>http://www.nta.go.jp/shiraberu/senmonjoho/sake/shiori-gaikyo/shiori/2014/pdf/006.pdf#page=4</t>
  </si>
  <si>
    <t>（単位：ｌ ）</t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</si>
  <si>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</si>
  <si>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</si>
  <si>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</si>
  <si>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</si>
  <si>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</si>
  <si>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</si>
  <si>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</si>
  <si>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</si>
  <si>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</si>
  <si>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</si>
  <si>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</si>
  <si>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</si>
  <si>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</si>
  <si>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</si>
  <si>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</si>
  <si>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</si>
  <si>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成人人口</t>
    <rPh sb="0" eb="2">
      <t>セイジン</t>
    </rPh>
    <rPh sb="2" eb="4">
      <t>ジンコウ</t>
    </rPh>
    <phoneticPr fontId="3"/>
  </si>
  <si>
    <t>人口比率</t>
    <rPh sb="0" eb="2">
      <t>ジンコウ</t>
    </rPh>
    <rPh sb="2" eb="4">
      <t>ヒリツ</t>
    </rPh>
    <phoneticPr fontId="3"/>
  </si>
  <si>
    <t>北海道</t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</si>
  <si>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</si>
  <si>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</si>
  <si>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</si>
  <si>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</si>
  <si>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</si>
  <si>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</si>
  <si>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</si>
  <si>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</si>
  <si>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</si>
  <si>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</si>
  <si>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新潟</t>
    <phoneticPr fontId="3"/>
  </si>
  <si>
    <t>長野</t>
    <phoneticPr fontId="3"/>
  </si>
  <si>
    <t>千葉</t>
    <phoneticPr fontId="3"/>
  </si>
  <si>
    <t>東京</t>
    <phoneticPr fontId="3"/>
  </si>
  <si>
    <t>神奈川</t>
    <phoneticPr fontId="3"/>
  </si>
  <si>
    <t>山梨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</si>
  <si>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</si>
  <si>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</si>
  <si>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</si>
  <si>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</si>
  <si>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</si>
  <si>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</si>
  <si>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</si>
  <si>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</si>
  <si>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</si>
  <si>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</si>
  <si>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</si>
  <si>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</si>
  <si>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</si>
  <si>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</si>
  <si>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</si>
  <si>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</si>
  <si>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</si>
  <si>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</si>
  <si>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</si>
  <si>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</si>
  <si>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</si>
  <si>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</si>
  <si>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</si>
  <si>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</si>
  <si>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</si>
  <si>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</si>
  <si>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</si>
  <si>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</si>
  <si>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</si>
  <si>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全  国  平  均</t>
  </si>
  <si>
    <t>単純平均</t>
    <rPh sb="0" eb="2">
      <t>タンジュン</t>
    </rPh>
    <rPh sb="2" eb="4">
      <t>ヘイキン</t>
    </rPh>
    <phoneticPr fontId="2"/>
  </si>
  <si>
    <t>相対度数</t>
    <rPh sb="0" eb="2">
      <t>ソウタイ</t>
    </rPh>
    <rPh sb="2" eb="4">
      <t>ドスウ</t>
    </rPh>
    <phoneticPr fontId="2"/>
  </si>
  <si>
    <t>累積相対度数</t>
    <rPh sb="0" eb="2">
      <t>ルイセキ</t>
    </rPh>
    <rPh sb="2" eb="4">
      <t>ソウタイ</t>
    </rPh>
    <rPh sb="4" eb="6">
      <t>ドスウ</t>
    </rPh>
    <phoneticPr fontId="2"/>
  </si>
  <si>
    <t>相対値</t>
    <rPh sb="0" eb="2">
      <t>ソウタイ</t>
    </rPh>
    <rPh sb="2" eb="3">
      <t>チ</t>
    </rPh>
    <phoneticPr fontId="2"/>
  </si>
  <si>
    <t>累積相対値</t>
    <rPh sb="0" eb="2">
      <t>ルイセキ</t>
    </rPh>
    <rPh sb="2" eb="4">
      <t>ソウタイ</t>
    </rPh>
    <rPh sb="4" eb="5">
      <t>チ</t>
    </rPh>
    <phoneticPr fontId="2"/>
  </si>
  <si>
    <t>本格焼酎</t>
    <rPh sb="0" eb="2">
      <t>ホンカク</t>
    </rPh>
    <rPh sb="2" eb="4">
      <t>ショウチュウ</t>
    </rPh>
    <phoneticPr fontId="2"/>
  </si>
  <si>
    <t>pi</t>
    <phoneticPr fontId="2"/>
  </si>
  <si>
    <t>qi</t>
    <phoneticPr fontId="2"/>
  </si>
  <si>
    <t>ri</t>
    <phoneticPr fontId="2"/>
  </si>
  <si>
    <t>清酒ジニ係数</t>
    <rPh sb="0" eb="2">
      <t>セイシュ</t>
    </rPh>
    <rPh sb="4" eb="6">
      <t>ケイスウ</t>
    </rPh>
    <phoneticPr fontId="2"/>
  </si>
  <si>
    <t>本格焼酎ジニ係数</t>
    <rPh sb="0" eb="2">
      <t>ホンカク</t>
    </rPh>
    <rPh sb="2" eb="4">
      <t>ショウチュウ</t>
    </rPh>
    <rPh sb="6" eb="8">
      <t>ケイスウ</t>
    </rPh>
    <phoneticPr fontId="2"/>
  </si>
  <si>
    <t>ビール</t>
    <phoneticPr fontId="2"/>
  </si>
  <si>
    <t>ビールジニ係数</t>
    <rPh sb="5" eb="7">
      <t>ケイスウ</t>
    </rPh>
    <phoneticPr fontId="2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</si>
</sst>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6" fillId="0" borderId="3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right" vertical="top" wrapText="1"/>
    </xf>
    <xf numFmtId="176" fontId="7" fillId="0" borderId="2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176" fontId="7" fillId="0" borderId="4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 wrapText="1"/>
    </xf>
    <xf numFmtId="176" fontId="7" fillId="0" borderId="3" xfId="0" applyNumberFormat="1" applyFont="1" applyFill="1" applyBorder="1" applyAlignment="1">
      <alignment horizontal="right" vertical="top" wrapText="1"/>
    </xf>
    <xf numFmtId="176" fontId="7" fillId="0" borderId="6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176" fontId="7" fillId="0" borderId="7" xfId="0" applyNumberFormat="1" applyFont="1" applyFill="1" applyBorder="1" applyAlignment="1">
      <alignment horizontal="right" vertical="top" wrapText="1"/>
    </xf>
    <xf numFmtId="176" fontId="7" fillId="0" borderId="8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2"/>
          <c:order val="0"/>
          <c:tx>
            <c:strRef>
              <c:f>Sheet2!$E$2</c:f>
              <c:strCache>
                <c:ptCount val="1"/>
                <c:pt idx="0">
                  <c:v>清酒</c:v>
                </c:pt>
              </c:strCache>
            </c:strRef>
          </c:tx>
          <c:marker>
            <c:symbol val="none"/>
          </c:marker>
          <c:xVal>
            <c:numRef>
              <c:f>Sheet2!$D$3:$D$49</c:f>
              <c:numCache>
                <c:formatCode>General</c:formatCode>
                <c:ptCount val="47"/>
                <c:pt idx="0">
                  <c:v>0</c:v>
                </c:pt>
                <c:pt idx="1">
                  <c:v>2.1739130434782608E-2</c:v>
                </c:pt>
                <c:pt idx="2">
                  <c:v>4.3478260869565216E-2</c:v>
                </c:pt>
                <c:pt idx="3">
                  <c:v>6.5217391304347824E-2</c:v>
                </c:pt>
                <c:pt idx="4">
                  <c:v>8.6956521739130432E-2</c:v>
                </c:pt>
                <c:pt idx="5">
                  <c:v>0.10869565217391304</c:v>
                </c:pt>
                <c:pt idx="6">
                  <c:v>0.13043478260869565</c:v>
                </c:pt>
                <c:pt idx="7">
                  <c:v>0.15217391304347827</c:v>
                </c:pt>
                <c:pt idx="8">
                  <c:v>0.17391304347826086</c:v>
                </c:pt>
                <c:pt idx="9">
                  <c:v>0.19565217391304346</c:v>
                </c:pt>
                <c:pt idx="10">
                  <c:v>0.21739130434782605</c:v>
                </c:pt>
                <c:pt idx="11">
                  <c:v>0.23913043478260865</c:v>
                </c:pt>
                <c:pt idx="12">
                  <c:v>0.26086956521739124</c:v>
                </c:pt>
                <c:pt idx="13">
                  <c:v>0.28260869565217384</c:v>
                </c:pt>
                <c:pt idx="14">
                  <c:v>0.30434782608695643</c:v>
                </c:pt>
                <c:pt idx="15">
                  <c:v>0.32608695652173902</c:v>
                </c:pt>
                <c:pt idx="16">
                  <c:v>0.34782608695652162</c:v>
                </c:pt>
                <c:pt idx="17">
                  <c:v>0.36956521739130421</c:v>
                </c:pt>
                <c:pt idx="18">
                  <c:v>0.39130434782608681</c:v>
                </c:pt>
                <c:pt idx="19">
                  <c:v>0.4130434782608694</c:v>
                </c:pt>
                <c:pt idx="20">
                  <c:v>0.434782608695652</c:v>
                </c:pt>
                <c:pt idx="21">
                  <c:v>0.45652173913043459</c:v>
                </c:pt>
                <c:pt idx="22">
                  <c:v>0.47826086956521718</c:v>
                </c:pt>
                <c:pt idx="23">
                  <c:v>0.49999999999999978</c:v>
                </c:pt>
                <c:pt idx="24">
                  <c:v>0.52173913043478237</c:v>
                </c:pt>
                <c:pt idx="25">
                  <c:v>0.54347826086956497</c:v>
                </c:pt>
                <c:pt idx="26">
                  <c:v>0.56521739130434756</c:v>
                </c:pt>
                <c:pt idx="27">
                  <c:v>0.58695652173913015</c:v>
                </c:pt>
                <c:pt idx="28">
                  <c:v>0.60869565217391275</c:v>
                </c:pt>
                <c:pt idx="29">
                  <c:v>0.63043478260869534</c:v>
                </c:pt>
                <c:pt idx="30">
                  <c:v>0.65217391304347794</c:v>
                </c:pt>
                <c:pt idx="31">
                  <c:v>0.67391304347826053</c:v>
                </c:pt>
                <c:pt idx="32">
                  <c:v>0.69565217391304313</c:v>
                </c:pt>
                <c:pt idx="33">
                  <c:v>0.71739130434782572</c:v>
                </c:pt>
                <c:pt idx="34">
                  <c:v>0.73913043478260831</c:v>
                </c:pt>
                <c:pt idx="35">
                  <c:v>0.76086956521739091</c:v>
                </c:pt>
                <c:pt idx="36">
                  <c:v>0.7826086956521735</c:v>
                </c:pt>
                <c:pt idx="37">
                  <c:v>0.8043478260869561</c:v>
                </c:pt>
                <c:pt idx="38">
                  <c:v>0.82608695652173869</c:v>
                </c:pt>
                <c:pt idx="39">
                  <c:v>0.84782608695652129</c:v>
                </c:pt>
                <c:pt idx="40">
                  <c:v>0.86956521739130388</c:v>
                </c:pt>
                <c:pt idx="41">
                  <c:v>0.89130434782608647</c:v>
                </c:pt>
                <c:pt idx="42">
                  <c:v>0.91304347826086907</c:v>
                </c:pt>
                <c:pt idx="43">
                  <c:v>0.93478260869565166</c:v>
                </c:pt>
                <c:pt idx="44">
                  <c:v>0.95652173913043426</c:v>
                </c:pt>
                <c:pt idx="45">
                  <c:v>0.97826086956521685</c:v>
                </c:pt>
                <c:pt idx="46">
                  <c:v>0.99999999999999944</c:v>
                </c:pt>
              </c:numCache>
            </c:numRef>
          </c:xVal>
          <c:yVal>
            <c:numRef>
              <c:f>Sheet2!$G$3:$G$49</c:f>
              <c:numCache>
                <c:formatCode>General</c:formatCode>
                <c:ptCount val="47"/>
                <c:pt idx="0">
                  <c:v>0</c:v>
                </c:pt>
                <c:pt idx="1">
                  <c:v>4.2613636363636369E-3</c:v>
                </c:pt>
                <c:pt idx="2">
                  <c:v>1.207386363636364E-2</c:v>
                </c:pt>
                <c:pt idx="3">
                  <c:v>2.2372159090909095E-2</c:v>
                </c:pt>
                <c:pt idx="4">
                  <c:v>3.6931818181818191E-2</c:v>
                </c:pt>
                <c:pt idx="5">
                  <c:v>5.2201704545454558E-2</c:v>
                </c:pt>
                <c:pt idx="6">
                  <c:v>6.8536931818181823E-2</c:v>
                </c:pt>
                <c:pt idx="7">
                  <c:v>8.4872159090909088E-2</c:v>
                </c:pt>
                <c:pt idx="8">
                  <c:v>0.10191761363636363</c:v>
                </c:pt>
                <c:pt idx="9">
                  <c:v>0.11931818181818182</c:v>
                </c:pt>
                <c:pt idx="10">
                  <c:v>0.13671875</c:v>
                </c:pt>
                <c:pt idx="11">
                  <c:v>0.15411931818181818</c:v>
                </c:pt>
                <c:pt idx="12">
                  <c:v>0.17258522727272727</c:v>
                </c:pt>
                <c:pt idx="13">
                  <c:v>0.19105113636363635</c:v>
                </c:pt>
                <c:pt idx="14">
                  <c:v>0.20987215909090909</c:v>
                </c:pt>
                <c:pt idx="15">
                  <c:v>0.22904829545454547</c:v>
                </c:pt>
                <c:pt idx="16">
                  <c:v>0.24822443181818182</c:v>
                </c:pt>
                <c:pt idx="17">
                  <c:v>0.26740056818181818</c:v>
                </c:pt>
                <c:pt idx="18">
                  <c:v>0.28657670454545453</c:v>
                </c:pt>
                <c:pt idx="19">
                  <c:v>0.30610795454545453</c:v>
                </c:pt>
                <c:pt idx="20">
                  <c:v>0.32563920454545453</c:v>
                </c:pt>
                <c:pt idx="21">
                  <c:v>0.34517045454545453</c:v>
                </c:pt>
                <c:pt idx="22">
                  <c:v>0.36505681818181818</c:v>
                </c:pt>
                <c:pt idx="23">
                  <c:v>0.38529829545454547</c:v>
                </c:pt>
                <c:pt idx="24">
                  <c:v>0.40553977272727276</c:v>
                </c:pt>
                <c:pt idx="25">
                  <c:v>0.42613636363636365</c:v>
                </c:pt>
                <c:pt idx="26">
                  <c:v>0.44744318181818182</c:v>
                </c:pt>
                <c:pt idx="27">
                  <c:v>0.46875</c:v>
                </c:pt>
                <c:pt idx="28">
                  <c:v>0.49041193181818182</c:v>
                </c:pt>
                <c:pt idx="29">
                  <c:v>0.51242897727272729</c:v>
                </c:pt>
                <c:pt idx="30">
                  <c:v>0.53551136363636365</c:v>
                </c:pt>
                <c:pt idx="31">
                  <c:v>0.55894886363636365</c:v>
                </c:pt>
                <c:pt idx="32">
                  <c:v>0.58274147727272729</c:v>
                </c:pt>
                <c:pt idx="33">
                  <c:v>0.60653409090909094</c:v>
                </c:pt>
                <c:pt idx="34">
                  <c:v>0.63139204545454553</c:v>
                </c:pt>
                <c:pt idx="35">
                  <c:v>0.65696022727272729</c:v>
                </c:pt>
                <c:pt idx="36">
                  <c:v>0.68288352272727271</c:v>
                </c:pt>
                <c:pt idx="37">
                  <c:v>0.70916193181818177</c:v>
                </c:pt>
                <c:pt idx="38">
                  <c:v>0.73615056818181812</c:v>
                </c:pt>
                <c:pt idx="39">
                  <c:v>0.76526988636363635</c:v>
                </c:pt>
                <c:pt idx="40">
                  <c:v>0.79438920454545459</c:v>
                </c:pt>
                <c:pt idx="41">
                  <c:v>0.82386363636363646</c:v>
                </c:pt>
                <c:pt idx="42">
                  <c:v>0.85333806818181834</c:v>
                </c:pt>
                <c:pt idx="43">
                  <c:v>0.88281250000000022</c:v>
                </c:pt>
                <c:pt idx="44">
                  <c:v>0.91370738636363658</c:v>
                </c:pt>
                <c:pt idx="45">
                  <c:v>0.94815340909090928</c:v>
                </c:pt>
                <c:pt idx="46">
                  <c:v>1.0000000000000002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Sheet2!$D$2</c:f>
              <c:strCache>
                <c:ptCount val="1"/>
                <c:pt idx="0">
                  <c:v>累積相対度数</c:v>
                </c:pt>
              </c:strCache>
            </c:strRef>
          </c:tx>
          <c:marker>
            <c:symbol val="none"/>
          </c:marker>
          <c:xVal>
            <c:numRef>
              <c:f>Sheet2!$D$3:$D$49</c:f>
              <c:numCache>
                <c:formatCode>General</c:formatCode>
                <c:ptCount val="47"/>
                <c:pt idx="0">
                  <c:v>0</c:v>
                </c:pt>
                <c:pt idx="1">
                  <c:v>2.1739130434782608E-2</c:v>
                </c:pt>
                <c:pt idx="2">
                  <c:v>4.3478260869565216E-2</c:v>
                </c:pt>
                <c:pt idx="3">
                  <c:v>6.5217391304347824E-2</c:v>
                </c:pt>
                <c:pt idx="4">
                  <c:v>8.6956521739130432E-2</c:v>
                </c:pt>
                <c:pt idx="5">
                  <c:v>0.10869565217391304</c:v>
                </c:pt>
                <c:pt idx="6">
                  <c:v>0.13043478260869565</c:v>
                </c:pt>
                <c:pt idx="7">
                  <c:v>0.15217391304347827</c:v>
                </c:pt>
                <c:pt idx="8">
                  <c:v>0.17391304347826086</c:v>
                </c:pt>
                <c:pt idx="9">
                  <c:v>0.19565217391304346</c:v>
                </c:pt>
                <c:pt idx="10">
                  <c:v>0.21739130434782605</c:v>
                </c:pt>
                <c:pt idx="11">
                  <c:v>0.23913043478260865</c:v>
                </c:pt>
                <c:pt idx="12">
                  <c:v>0.26086956521739124</c:v>
                </c:pt>
                <c:pt idx="13">
                  <c:v>0.28260869565217384</c:v>
                </c:pt>
                <c:pt idx="14">
                  <c:v>0.30434782608695643</c:v>
                </c:pt>
                <c:pt idx="15">
                  <c:v>0.32608695652173902</c:v>
                </c:pt>
                <c:pt idx="16">
                  <c:v>0.34782608695652162</c:v>
                </c:pt>
                <c:pt idx="17">
                  <c:v>0.36956521739130421</c:v>
                </c:pt>
                <c:pt idx="18">
                  <c:v>0.39130434782608681</c:v>
                </c:pt>
                <c:pt idx="19">
                  <c:v>0.4130434782608694</c:v>
                </c:pt>
                <c:pt idx="20">
                  <c:v>0.434782608695652</c:v>
                </c:pt>
                <c:pt idx="21">
                  <c:v>0.45652173913043459</c:v>
                </c:pt>
                <c:pt idx="22">
                  <c:v>0.47826086956521718</c:v>
                </c:pt>
                <c:pt idx="23">
                  <c:v>0.49999999999999978</c:v>
                </c:pt>
                <c:pt idx="24">
                  <c:v>0.52173913043478237</c:v>
                </c:pt>
                <c:pt idx="25">
                  <c:v>0.54347826086956497</c:v>
                </c:pt>
                <c:pt idx="26">
                  <c:v>0.56521739130434756</c:v>
                </c:pt>
                <c:pt idx="27">
                  <c:v>0.58695652173913015</c:v>
                </c:pt>
                <c:pt idx="28">
                  <c:v>0.60869565217391275</c:v>
                </c:pt>
                <c:pt idx="29">
                  <c:v>0.63043478260869534</c:v>
                </c:pt>
                <c:pt idx="30">
                  <c:v>0.65217391304347794</c:v>
                </c:pt>
                <c:pt idx="31">
                  <c:v>0.67391304347826053</c:v>
                </c:pt>
                <c:pt idx="32">
                  <c:v>0.69565217391304313</c:v>
                </c:pt>
                <c:pt idx="33">
                  <c:v>0.71739130434782572</c:v>
                </c:pt>
                <c:pt idx="34">
                  <c:v>0.73913043478260831</c:v>
                </c:pt>
                <c:pt idx="35">
                  <c:v>0.76086956521739091</c:v>
                </c:pt>
                <c:pt idx="36">
                  <c:v>0.7826086956521735</c:v>
                </c:pt>
                <c:pt idx="37">
                  <c:v>0.8043478260869561</c:v>
                </c:pt>
                <c:pt idx="38">
                  <c:v>0.82608695652173869</c:v>
                </c:pt>
                <c:pt idx="39">
                  <c:v>0.84782608695652129</c:v>
                </c:pt>
                <c:pt idx="40">
                  <c:v>0.86956521739130388</c:v>
                </c:pt>
                <c:pt idx="41">
                  <c:v>0.89130434782608647</c:v>
                </c:pt>
                <c:pt idx="42">
                  <c:v>0.91304347826086907</c:v>
                </c:pt>
                <c:pt idx="43">
                  <c:v>0.93478260869565166</c:v>
                </c:pt>
                <c:pt idx="44">
                  <c:v>0.95652173913043426</c:v>
                </c:pt>
                <c:pt idx="45">
                  <c:v>0.97826086956521685</c:v>
                </c:pt>
                <c:pt idx="46">
                  <c:v>0.99999999999999944</c:v>
                </c:pt>
              </c:numCache>
            </c:numRef>
          </c:xVal>
          <c:yVal>
            <c:numRef>
              <c:f>Sheet2!$D$3:$D$49</c:f>
              <c:numCache>
                <c:formatCode>General</c:formatCode>
                <c:ptCount val="47"/>
                <c:pt idx="0">
                  <c:v>0</c:v>
                </c:pt>
                <c:pt idx="1">
                  <c:v>2.1739130434782608E-2</c:v>
                </c:pt>
                <c:pt idx="2">
                  <c:v>4.3478260869565216E-2</c:v>
                </c:pt>
                <c:pt idx="3">
                  <c:v>6.5217391304347824E-2</c:v>
                </c:pt>
                <c:pt idx="4">
                  <c:v>8.6956521739130432E-2</c:v>
                </c:pt>
                <c:pt idx="5">
                  <c:v>0.10869565217391304</c:v>
                </c:pt>
                <c:pt idx="6">
                  <c:v>0.13043478260869565</c:v>
                </c:pt>
                <c:pt idx="7">
                  <c:v>0.15217391304347827</c:v>
                </c:pt>
                <c:pt idx="8">
                  <c:v>0.17391304347826086</c:v>
                </c:pt>
                <c:pt idx="9">
                  <c:v>0.19565217391304346</c:v>
                </c:pt>
                <c:pt idx="10">
                  <c:v>0.21739130434782605</c:v>
                </c:pt>
                <c:pt idx="11">
                  <c:v>0.23913043478260865</c:v>
                </c:pt>
                <c:pt idx="12">
                  <c:v>0.26086956521739124</c:v>
                </c:pt>
                <c:pt idx="13">
                  <c:v>0.28260869565217384</c:v>
                </c:pt>
                <c:pt idx="14">
                  <c:v>0.30434782608695643</c:v>
                </c:pt>
                <c:pt idx="15">
                  <c:v>0.32608695652173902</c:v>
                </c:pt>
                <c:pt idx="16">
                  <c:v>0.34782608695652162</c:v>
                </c:pt>
                <c:pt idx="17">
                  <c:v>0.36956521739130421</c:v>
                </c:pt>
                <c:pt idx="18">
                  <c:v>0.39130434782608681</c:v>
                </c:pt>
                <c:pt idx="19">
                  <c:v>0.4130434782608694</c:v>
                </c:pt>
                <c:pt idx="20">
                  <c:v>0.434782608695652</c:v>
                </c:pt>
                <c:pt idx="21">
                  <c:v>0.45652173913043459</c:v>
                </c:pt>
                <c:pt idx="22">
                  <c:v>0.47826086956521718</c:v>
                </c:pt>
                <c:pt idx="23">
                  <c:v>0.49999999999999978</c:v>
                </c:pt>
                <c:pt idx="24">
                  <c:v>0.52173913043478237</c:v>
                </c:pt>
                <c:pt idx="25">
                  <c:v>0.54347826086956497</c:v>
                </c:pt>
                <c:pt idx="26">
                  <c:v>0.56521739130434756</c:v>
                </c:pt>
                <c:pt idx="27">
                  <c:v>0.58695652173913015</c:v>
                </c:pt>
                <c:pt idx="28">
                  <c:v>0.60869565217391275</c:v>
                </c:pt>
                <c:pt idx="29">
                  <c:v>0.63043478260869534</c:v>
                </c:pt>
                <c:pt idx="30">
                  <c:v>0.65217391304347794</c:v>
                </c:pt>
                <c:pt idx="31">
                  <c:v>0.67391304347826053</c:v>
                </c:pt>
                <c:pt idx="32">
                  <c:v>0.69565217391304313</c:v>
                </c:pt>
                <c:pt idx="33">
                  <c:v>0.71739130434782572</c:v>
                </c:pt>
                <c:pt idx="34">
                  <c:v>0.73913043478260831</c:v>
                </c:pt>
                <c:pt idx="35">
                  <c:v>0.76086956521739091</c:v>
                </c:pt>
                <c:pt idx="36">
                  <c:v>0.7826086956521735</c:v>
                </c:pt>
                <c:pt idx="37">
                  <c:v>0.8043478260869561</c:v>
                </c:pt>
                <c:pt idx="38">
                  <c:v>0.82608695652173869</c:v>
                </c:pt>
                <c:pt idx="39">
                  <c:v>0.84782608695652129</c:v>
                </c:pt>
                <c:pt idx="40">
                  <c:v>0.86956521739130388</c:v>
                </c:pt>
                <c:pt idx="41">
                  <c:v>0.89130434782608647</c:v>
                </c:pt>
                <c:pt idx="42">
                  <c:v>0.91304347826086907</c:v>
                </c:pt>
                <c:pt idx="43">
                  <c:v>0.93478260869565166</c:v>
                </c:pt>
                <c:pt idx="44">
                  <c:v>0.95652173913043426</c:v>
                </c:pt>
                <c:pt idx="45">
                  <c:v>0.97826086956521685</c:v>
                </c:pt>
                <c:pt idx="46">
                  <c:v>0.99999999999999944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Sheet2!$H$2</c:f>
              <c:strCache>
                <c:ptCount val="1"/>
                <c:pt idx="0">
                  <c:v>本格焼酎</c:v>
                </c:pt>
              </c:strCache>
            </c:strRef>
          </c:tx>
          <c:marker>
            <c:symbol val="none"/>
          </c:marker>
          <c:xVal>
            <c:numRef>
              <c:f>Sheet2!$D$3:$D$49</c:f>
              <c:numCache>
                <c:formatCode>General</c:formatCode>
                <c:ptCount val="47"/>
                <c:pt idx="0">
                  <c:v>0</c:v>
                </c:pt>
                <c:pt idx="1">
                  <c:v>2.1739130434782608E-2</c:v>
                </c:pt>
                <c:pt idx="2">
                  <c:v>4.3478260869565216E-2</c:v>
                </c:pt>
                <c:pt idx="3">
                  <c:v>6.5217391304347824E-2</c:v>
                </c:pt>
                <c:pt idx="4">
                  <c:v>8.6956521739130432E-2</c:v>
                </c:pt>
                <c:pt idx="5">
                  <c:v>0.10869565217391304</c:v>
                </c:pt>
                <c:pt idx="6">
                  <c:v>0.13043478260869565</c:v>
                </c:pt>
                <c:pt idx="7">
                  <c:v>0.15217391304347827</c:v>
                </c:pt>
                <c:pt idx="8">
                  <c:v>0.17391304347826086</c:v>
                </c:pt>
                <c:pt idx="9">
                  <c:v>0.19565217391304346</c:v>
                </c:pt>
                <c:pt idx="10">
                  <c:v>0.21739130434782605</c:v>
                </c:pt>
                <c:pt idx="11">
                  <c:v>0.23913043478260865</c:v>
                </c:pt>
                <c:pt idx="12">
                  <c:v>0.26086956521739124</c:v>
                </c:pt>
                <c:pt idx="13">
                  <c:v>0.28260869565217384</c:v>
                </c:pt>
                <c:pt idx="14">
                  <c:v>0.30434782608695643</c:v>
                </c:pt>
                <c:pt idx="15">
                  <c:v>0.32608695652173902</c:v>
                </c:pt>
                <c:pt idx="16">
                  <c:v>0.34782608695652162</c:v>
                </c:pt>
                <c:pt idx="17">
                  <c:v>0.36956521739130421</c:v>
                </c:pt>
                <c:pt idx="18">
                  <c:v>0.39130434782608681</c:v>
                </c:pt>
                <c:pt idx="19">
                  <c:v>0.4130434782608694</c:v>
                </c:pt>
                <c:pt idx="20">
                  <c:v>0.434782608695652</c:v>
                </c:pt>
                <c:pt idx="21">
                  <c:v>0.45652173913043459</c:v>
                </c:pt>
                <c:pt idx="22">
                  <c:v>0.47826086956521718</c:v>
                </c:pt>
                <c:pt idx="23">
                  <c:v>0.49999999999999978</c:v>
                </c:pt>
                <c:pt idx="24">
                  <c:v>0.52173913043478237</c:v>
                </c:pt>
                <c:pt idx="25">
                  <c:v>0.54347826086956497</c:v>
                </c:pt>
                <c:pt idx="26">
                  <c:v>0.56521739130434756</c:v>
                </c:pt>
                <c:pt idx="27">
                  <c:v>0.58695652173913015</c:v>
                </c:pt>
                <c:pt idx="28">
                  <c:v>0.60869565217391275</c:v>
                </c:pt>
                <c:pt idx="29">
                  <c:v>0.63043478260869534</c:v>
                </c:pt>
                <c:pt idx="30">
                  <c:v>0.65217391304347794</c:v>
                </c:pt>
                <c:pt idx="31">
                  <c:v>0.67391304347826053</c:v>
                </c:pt>
                <c:pt idx="32">
                  <c:v>0.69565217391304313</c:v>
                </c:pt>
                <c:pt idx="33">
                  <c:v>0.71739130434782572</c:v>
                </c:pt>
                <c:pt idx="34">
                  <c:v>0.73913043478260831</c:v>
                </c:pt>
                <c:pt idx="35">
                  <c:v>0.76086956521739091</c:v>
                </c:pt>
                <c:pt idx="36">
                  <c:v>0.7826086956521735</c:v>
                </c:pt>
                <c:pt idx="37">
                  <c:v>0.8043478260869561</c:v>
                </c:pt>
                <c:pt idx="38">
                  <c:v>0.82608695652173869</c:v>
                </c:pt>
                <c:pt idx="39">
                  <c:v>0.84782608695652129</c:v>
                </c:pt>
                <c:pt idx="40">
                  <c:v>0.86956521739130388</c:v>
                </c:pt>
                <c:pt idx="41">
                  <c:v>0.89130434782608647</c:v>
                </c:pt>
                <c:pt idx="42">
                  <c:v>0.91304347826086907</c:v>
                </c:pt>
                <c:pt idx="43">
                  <c:v>0.93478260869565166</c:v>
                </c:pt>
                <c:pt idx="44">
                  <c:v>0.95652173913043426</c:v>
                </c:pt>
                <c:pt idx="45">
                  <c:v>0.97826086956521685</c:v>
                </c:pt>
                <c:pt idx="46">
                  <c:v>0.99999999999999944</c:v>
                </c:pt>
              </c:numCache>
            </c:numRef>
          </c:xVal>
          <c:yVal>
            <c:numRef>
              <c:f>Sheet2!$J$3:$J$49</c:f>
              <c:numCache>
                <c:formatCode>General</c:formatCode>
                <c:ptCount val="47"/>
                <c:pt idx="0">
                  <c:v>0</c:v>
                </c:pt>
                <c:pt idx="1">
                  <c:v>5.6406124093472988E-3</c:v>
                </c:pt>
                <c:pt idx="2">
                  <c:v>1.5310233682514097E-2</c:v>
                </c:pt>
                <c:pt idx="3">
                  <c:v>2.5785656728444795E-2</c:v>
                </c:pt>
                <c:pt idx="4">
                  <c:v>3.6261079774375496E-2</c:v>
                </c:pt>
                <c:pt idx="5">
                  <c:v>4.6736502820306197E-2</c:v>
                </c:pt>
                <c:pt idx="6">
                  <c:v>5.761482675261885E-2</c:v>
                </c:pt>
                <c:pt idx="7">
                  <c:v>6.9298952457695406E-2</c:v>
                </c:pt>
                <c:pt idx="8">
                  <c:v>8.1788879935535852E-2</c:v>
                </c:pt>
                <c:pt idx="9">
                  <c:v>9.4278807413376298E-2</c:v>
                </c:pt>
                <c:pt idx="10">
                  <c:v>0.10717163577759869</c:v>
                </c:pt>
                <c:pt idx="11">
                  <c:v>0.120870265914585</c:v>
                </c:pt>
                <c:pt idx="12">
                  <c:v>0.1353746978243352</c:v>
                </c:pt>
                <c:pt idx="13">
                  <c:v>0.1498791297340854</c:v>
                </c:pt>
                <c:pt idx="14">
                  <c:v>0.16438356164383561</c:v>
                </c:pt>
                <c:pt idx="15">
                  <c:v>0.17929089443996776</c:v>
                </c:pt>
                <c:pt idx="16">
                  <c:v>0.19419822723609992</c:v>
                </c:pt>
                <c:pt idx="17">
                  <c:v>0.20950846091861403</c:v>
                </c:pt>
                <c:pt idx="18">
                  <c:v>0.22481869460112813</c:v>
                </c:pt>
                <c:pt idx="19">
                  <c:v>0.24053182917002419</c:v>
                </c:pt>
                <c:pt idx="20">
                  <c:v>0.25624496373892025</c:v>
                </c:pt>
                <c:pt idx="21">
                  <c:v>0.27236099919419826</c:v>
                </c:pt>
                <c:pt idx="22">
                  <c:v>0.28928283642224017</c:v>
                </c:pt>
                <c:pt idx="23">
                  <c:v>0.30620467365028209</c:v>
                </c:pt>
                <c:pt idx="24">
                  <c:v>0.323126510878324</c:v>
                </c:pt>
                <c:pt idx="25">
                  <c:v>0.34045124899274787</c:v>
                </c:pt>
                <c:pt idx="26">
                  <c:v>0.35777598710717173</c:v>
                </c:pt>
                <c:pt idx="27">
                  <c:v>0.37550362610797755</c:v>
                </c:pt>
                <c:pt idx="28">
                  <c:v>0.39403706688154727</c:v>
                </c:pt>
                <c:pt idx="29">
                  <c:v>0.41337630942788084</c:v>
                </c:pt>
                <c:pt idx="30">
                  <c:v>0.43311845286059641</c:v>
                </c:pt>
                <c:pt idx="31">
                  <c:v>0.45326349717969394</c:v>
                </c:pt>
                <c:pt idx="32">
                  <c:v>0.47421434327155532</c:v>
                </c:pt>
                <c:pt idx="33">
                  <c:v>0.49516518936341669</c:v>
                </c:pt>
                <c:pt idx="34">
                  <c:v>0.51611603545527807</c:v>
                </c:pt>
                <c:pt idx="35">
                  <c:v>0.53746978243352139</c:v>
                </c:pt>
                <c:pt idx="36">
                  <c:v>0.55922643029814667</c:v>
                </c:pt>
                <c:pt idx="37">
                  <c:v>0.58420628525382756</c:v>
                </c:pt>
                <c:pt idx="38">
                  <c:v>0.6095890410958904</c:v>
                </c:pt>
                <c:pt idx="39">
                  <c:v>0.63738920225624496</c:v>
                </c:pt>
                <c:pt idx="40">
                  <c:v>0.66639806607574537</c:v>
                </c:pt>
                <c:pt idx="41">
                  <c:v>0.69782433521353748</c:v>
                </c:pt>
                <c:pt idx="42">
                  <c:v>0.73126510878323936</c:v>
                </c:pt>
                <c:pt idx="43">
                  <c:v>0.77316680096696211</c:v>
                </c:pt>
                <c:pt idx="44">
                  <c:v>0.81506849315068486</c:v>
                </c:pt>
                <c:pt idx="45">
                  <c:v>0.8952457695406929</c:v>
                </c:pt>
                <c:pt idx="46">
                  <c:v>0.99999999999999989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Sheet2!$K$2</c:f>
              <c:strCache>
                <c:ptCount val="1"/>
                <c:pt idx="0">
                  <c:v>ビール</c:v>
                </c:pt>
              </c:strCache>
            </c:strRef>
          </c:tx>
          <c:marker>
            <c:symbol val="none"/>
          </c:marker>
          <c:xVal>
            <c:numRef>
              <c:f>Sheet2!$D$3:$D$49</c:f>
              <c:numCache>
                <c:formatCode>General</c:formatCode>
                <c:ptCount val="47"/>
                <c:pt idx="0">
                  <c:v>0</c:v>
                </c:pt>
                <c:pt idx="1">
                  <c:v>2.1739130434782608E-2</c:v>
                </c:pt>
                <c:pt idx="2">
                  <c:v>4.3478260869565216E-2</c:v>
                </c:pt>
                <c:pt idx="3">
                  <c:v>6.5217391304347824E-2</c:v>
                </c:pt>
                <c:pt idx="4">
                  <c:v>8.6956521739130432E-2</c:v>
                </c:pt>
                <c:pt idx="5">
                  <c:v>0.10869565217391304</c:v>
                </c:pt>
                <c:pt idx="6">
                  <c:v>0.13043478260869565</c:v>
                </c:pt>
                <c:pt idx="7">
                  <c:v>0.15217391304347827</c:v>
                </c:pt>
                <c:pt idx="8">
                  <c:v>0.17391304347826086</c:v>
                </c:pt>
                <c:pt idx="9">
                  <c:v>0.19565217391304346</c:v>
                </c:pt>
                <c:pt idx="10">
                  <c:v>0.21739130434782605</c:v>
                </c:pt>
                <c:pt idx="11">
                  <c:v>0.23913043478260865</c:v>
                </c:pt>
                <c:pt idx="12">
                  <c:v>0.26086956521739124</c:v>
                </c:pt>
                <c:pt idx="13">
                  <c:v>0.28260869565217384</c:v>
                </c:pt>
                <c:pt idx="14">
                  <c:v>0.30434782608695643</c:v>
                </c:pt>
                <c:pt idx="15">
                  <c:v>0.32608695652173902</c:v>
                </c:pt>
                <c:pt idx="16">
                  <c:v>0.34782608695652162</c:v>
                </c:pt>
                <c:pt idx="17">
                  <c:v>0.36956521739130421</c:v>
                </c:pt>
                <c:pt idx="18">
                  <c:v>0.39130434782608681</c:v>
                </c:pt>
                <c:pt idx="19">
                  <c:v>0.4130434782608694</c:v>
                </c:pt>
                <c:pt idx="20">
                  <c:v>0.434782608695652</c:v>
                </c:pt>
                <c:pt idx="21">
                  <c:v>0.45652173913043459</c:v>
                </c:pt>
                <c:pt idx="22">
                  <c:v>0.47826086956521718</c:v>
                </c:pt>
                <c:pt idx="23">
                  <c:v>0.49999999999999978</c:v>
                </c:pt>
                <c:pt idx="24">
                  <c:v>0.52173913043478237</c:v>
                </c:pt>
                <c:pt idx="25">
                  <c:v>0.54347826086956497</c:v>
                </c:pt>
                <c:pt idx="26">
                  <c:v>0.56521739130434756</c:v>
                </c:pt>
                <c:pt idx="27">
                  <c:v>0.58695652173913015</c:v>
                </c:pt>
                <c:pt idx="28">
                  <c:v>0.60869565217391275</c:v>
                </c:pt>
                <c:pt idx="29">
                  <c:v>0.63043478260869534</c:v>
                </c:pt>
                <c:pt idx="30">
                  <c:v>0.65217391304347794</c:v>
                </c:pt>
                <c:pt idx="31">
                  <c:v>0.67391304347826053</c:v>
                </c:pt>
                <c:pt idx="32">
                  <c:v>0.69565217391304313</c:v>
                </c:pt>
                <c:pt idx="33">
                  <c:v>0.71739130434782572</c:v>
                </c:pt>
                <c:pt idx="34">
                  <c:v>0.73913043478260831</c:v>
                </c:pt>
                <c:pt idx="35">
                  <c:v>0.76086956521739091</c:v>
                </c:pt>
                <c:pt idx="36">
                  <c:v>0.7826086956521735</c:v>
                </c:pt>
                <c:pt idx="37">
                  <c:v>0.8043478260869561</c:v>
                </c:pt>
                <c:pt idx="38">
                  <c:v>0.82608695652173869</c:v>
                </c:pt>
                <c:pt idx="39">
                  <c:v>0.84782608695652129</c:v>
                </c:pt>
                <c:pt idx="40">
                  <c:v>0.86956521739130388</c:v>
                </c:pt>
                <c:pt idx="41">
                  <c:v>0.89130434782608647</c:v>
                </c:pt>
                <c:pt idx="42">
                  <c:v>0.91304347826086907</c:v>
                </c:pt>
                <c:pt idx="43">
                  <c:v>0.93478260869565166</c:v>
                </c:pt>
                <c:pt idx="44">
                  <c:v>0.95652173913043426</c:v>
                </c:pt>
                <c:pt idx="45">
                  <c:v>0.97826086956521685</c:v>
                </c:pt>
                <c:pt idx="46">
                  <c:v>0.99999999999999944</c:v>
                </c:pt>
              </c:numCache>
            </c:numRef>
          </c:xVal>
          <c:yVal>
            <c:numRef>
              <c:f>Sheet2!$M$3:$M$49</c:f>
              <c:numCache>
                <c:formatCode>General</c:formatCode>
                <c:ptCount val="47"/>
                <c:pt idx="0">
                  <c:v>0</c:v>
                </c:pt>
                <c:pt idx="1">
                  <c:v>1.6117348786671499E-2</c:v>
                </c:pt>
                <c:pt idx="2">
                  <c:v>3.2596885186526627E-2</c:v>
                </c:pt>
                <c:pt idx="3">
                  <c:v>4.9257515392973565E-2</c:v>
                </c:pt>
                <c:pt idx="4">
                  <c:v>6.6370880115900047E-2</c:v>
                </c:pt>
                <c:pt idx="5">
                  <c:v>8.3665338645418336E-2</c:v>
                </c:pt>
                <c:pt idx="6">
                  <c:v>0.10132198478812025</c:v>
                </c:pt>
                <c:pt idx="7">
                  <c:v>0.11925027164070989</c:v>
                </c:pt>
                <c:pt idx="8">
                  <c:v>0.13754074610648317</c:v>
                </c:pt>
                <c:pt idx="9">
                  <c:v>0.15610286128214418</c:v>
                </c:pt>
                <c:pt idx="10">
                  <c:v>0.17511771097428472</c:v>
                </c:pt>
                <c:pt idx="11">
                  <c:v>0.19431365447301707</c:v>
                </c:pt>
                <c:pt idx="12">
                  <c:v>0.21360014487504533</c:v>
                </c:pt>
                <c:pt idx="13">
                  <c:v>0.2329771821803695</c:v>
                </c:pt>
                <c:pt idx="14">
                  <c:v>0.25253531329228546</c:v>
                </c:pt>
                <c:pt idx="15">
                  <c:v>0.27218399130749732</c:v>
                </c:pt>
                <c:pt idx="16">
                  <c:v>0.2921043100325969</c:v>
                </c:pt>
                <c:pt idx="17">
                  <c:v>0.31211517566099239</c:v>
                </c:pt>
                <c:pt idx="18">
                  <c:v>0.33212604128938789</c:v>
                </c:pt>
                <c:pt idx="19">
                  <c:v>0.35249909453096701</c:v>
                </c:pt>
                <c:pt idx="20">
                  <c:v>0.37305324157913794</c:v>
                </c:pt>
                <c:pt idx="21">
                  <c:v>0.3938790293371966</c:v>
                </c:pt>
                <c:pt idx="22">
                  <c:v>0.41470481709525525</c:v>
                </c:pt>
                <c:pt idx="23">
                  <c:v>0.43553060485331391</c:v>
                </c:pt>
                <c:pt idx="24">
                  <c:v>0.45662803332126028</c:v>
                </c:pt>
                <c:pt idx="25">
                  <c:v>0.47844983701557392</c:v>
                </c:pt>
                <c:pt idx="26">
                  <c:v>0.50027164070988761</c:v>
                </c:pt>
                <c:pt idx="27">
                  <c:v>0.52218399130749715</c:v>
                </c:pt>
                <c:pt idx="28">
                  <c:v>0.5441868888084026</c:v>
                </c:pt>
                <c:pt idx="29">
                  <c:v>0.56664252082578759</c:v>
                </c:pt>
                <c:pt idx="30">
                  <c:v>0.58918869974646848</c:v>
                </c:pt>
                <c:pt idx="31">
                  <c:v>0.61191597247374119</c:v>
                </c:pt>
                <c:pt idx="32">
                  <c:v>0.63464324520101389</c:v>
                </c:pt>
                <c:pt idx="33">
                  <c:v>0.65773270554147023</c:v>
                </c:pt>
                <c:pt idx="34">
                  <c:v>0.68091271278522247</c:v>
                </c:pt>
                <c:pt idx="35">
                  <c:v>0.70427381383556653</c:v>
                </c:pt>
                <c:pt idx="36">
                  <c:v>0.72817819630568603</c:v>
                </c:pt>
                <c:pt idx="37">
                  <c:v>0.75208257877580553</c:v>
                </c:pt>
                <c:pt idx="38">
                  <c:v>0.77634914885910866</c:v>
                </c:pt>
                <c:pt idx="39">
                  <c:v>0.8007062658457077</c:v>
                </c:pt>
                <c:pt idx="40">
                  <c:v>0.82533502354219446</c:v>
                </c:pt>
                <c:pt idx="41">
                  <c:v>0.85159362549800754</c:v>
                </c:pt>
                <c:pt idx="42">
                  <c:v>0.87812386816370835</c:v>
                </c:pt>
                <c:pt idx="43">
                  <c:v>0.90483520463600098</c:v>
                </c:pt>
                <c:pt idx="44">
                  <c:v>0.93299529156102812</c:v>
                </c:pt>
                <c:pt idx="45">
                  <c:v>0.96124592538935116</c:v>
                </c:pt>
                <c:pt idx="46">
                  <c:v>0.99999999999999944</c:v>
                </c:pt>
              </c:numCache>
            </c:numRef>
          </c:yVal>
          <c:smooth val="1"/>
        </c:ser>
        <c:axId val="129927808"/>
        <c:axId val="129926272"/>
      </c:scatterChart>
      <c:valAx>
        <c:axId val="129927808"/>
        <c:scaling>
          <c:orientation val="minMax"/>
          <c:max val="1"/>
        </c:scaling>
        <c:axPos val="b"/>
        <c:numFmt formatCode="General" sourceLinked="1"/>
        <c:tickLblPos val="nextTo"/>
        <c:crossAx val="129926272"/>
        <c:crosses val="autoZero"/>
        <c:crossBetween val="midCat"/>
      </c:valAx>
      <c:valAx>
        <c:axId val="129926272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129927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19050</xdr:rowOff>
    </xdr:from>
    <xdr:to>
      <xdr:col>22</xdr:col>
      <xdr:colOff>457200</xdr:colOff>
      <xdr:row>19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ict/Downloads/a01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北海道</v>
          </cell>
          <cell r="B1">
            <v>4572</v>
          </cell>
        </row>
        <row r="2">
          <cell r="A2" t="str">
            <v>青森</v>
          </cell>
          <cell r="B2">
            <v>1119</v>
          </cell>
        </row>
        <row r="3">
          <cell r="A3" t="str">
            <v>岩手</v>
          </cell>
          <cell r="B3">
            <v>1076</v>
          </cell>
        </row>
        <row r="4">
          <cell r="A4" t="str">
            <v>宮城</v>
          </cell>
          <cell r="B4">
            <v>1911</v>
          </cell>
        </row>
        <row r="5">
          <cell r="A5" t="str">
            <v>秋田</v>
          </cell>
          <cell r="B5">
            <v>896</v>
          </cell>
        </row>
        <row r="6">
          <cell r="A6" t="str">
            <v>山形</v>
          </cell>
          <cell r="B6">
            <v>950</v>
          </cell>
        </row>
        <row r="7">
          <cell r="A7" t="str">
            <v>福島</v>
          </cell>
          <cell r="B7">
            <v>1607</v>
          </cell>
        </row>
        <row r="8">
          <cell r="A8" t="str">
            <v>茨城</v>
          </cell>
          <cell r="B8">
            <v>2410</v>
          </cell>
        </row>
        <row r="9">
          <cell r="A9" t="str">
            <v>栃木</v>
          </cell>
          <cell r="B9">
            <v>1632</v>
          </cell>
        </row>
        <row r="10">
          <cell r="A10" t="str">
            <v>群馬</v>
          </cell>
          <cell r="B10">
            <v>1624</v>
          </cell>
        </row>
        <row r="11">
          <cell r="A11" t="str">
            <v>埼玉</v>
          </cell>
          <cell r="B11">
            <v>5922</v>
          </cell>
        </row>
        <row r="12">
          <cell r="A12" t="str">
            <v>千葉</v>
          </cell>
          <cell r="B12">
            <v>5119</v>
          </cell>
        </row>
        <row r="13">
          <cell r="A13" t="str">
            <v>東京</v>
          </cell>
          <cell r="B13">
            <v>11209</v>
          </cell>
        </row>
        <row r="14">
          <cell r="A14" t="str">
            <v>神奈川</v>
          </cell>
          <cell r="B14">
            <v>7477</v>
          </cell>
        </row>
        <row r="15">
          <cell r="A15" t="str">
            <v>新潟</v>
          </cell>
          <cell r="B15">
            <v>1940</v>
          </cell>
        </row>
        <row r="16">
          <cell r="A16" t="str">
            <v>富山</v>
          </cell>
          <cell r="B16">
            <v>894</v>
          </cell>
        </row>
        <row r="17">
          <cell r="A17" t="str">
            <v>石川</v>
          </cell>
          <cell r="B17">
            <v>949</v>
          </cell>
        </row>
        <row r="18">
          <cell r="A18" t="str">
            <v>福井</v>
          </cell>
          <cell r="B18">
            <v>650</v>
          </cell>
        </row>
        <row r="19">
          <cell r="A19" t="str">
            <v>山梨</v>
          </cell>
          <cell r="B19">
            <v>696</v>
          </cell>
        </row>
        <row r="20">
          <cell r="A20" t="str">
            <v>長野</v>
          </cell>
          <cell r="B20">
            <v>1740</v>
          </cell>
        </row>
        <row r="21">
          <cell r="A21" t="str">
            <v>岐阜</v>
          </cell>
          <cell r="B21">
            <v>1675</v>
          </cell>
        </row>
        <row r="22">
          <cell r="A22" t="str">
            <v>静岡</v>
          </cell>
          <cell r="B22">
            <v>3055</v>
          </cell>
        </row>
        <row r="23">
          <cell r="A23" t="str">
            <v>愛知</v>
          </cell>
          <cell r="B23">
            <v>6011</v>
          </cell>
        </row>
        <row r="24">
          <cell r="A24" t="str">
            <v>三重</v>
          </cell>
          <cell r="B24">
            <v>1501</v>
          </cell>
        </row>
        <row r="25">
          <cell r="A25" t="str">
            <v>滋賀</v>
          </cell>
          <cell r="B25">
            <v>1132</v>
          </cell>
        </row>
        <row r="26">
          <cell r="A26" t="str">
            <v>京都</v>
          </cell>
          <cell r="B26">
            <v>2172</v>
          </cell>
        </row>
        <row r="27">
          <cell r="A27" t="str">
            <v>大阪</v>
          </cell>
          <cell r="B27">
            <v>7289</v>
          </cell>
        </row>
        <row r="28">
          <cell r="A28" t="str">
            <v>兵庫</v>
          </cell>
          <cell r="B28">
            <v>4551</v>
          </cell>
        </row>
        <row r="29">
          <cell r="A29" t="str">
            <v>奈良</v>
          </cell>
          <cell r="B29">
            <v>1138</v>
          </cell>
        </row>
        <row r="30">
          <cell r="A30" t="str">
            <v>和歌山</v>
          </cell>
          <cell r="B30">
            <v>813</v>
          </cell>
        </row>
        <row r="31">
          <cell r="A31" t="str">
            <v>鳥取</v>
          </cell>
          <cell r="B31">
            <v>475</v>
          </cell>
        </row>
        <row r="32">
          <cell r="A32" t="str">
            <v>島根</v>
          </cell>
          <cell r="B32">
            <v>582</v>
          </cell>
        </row>
        <row r="33">
          <cell r="A33" t="str">
            <v>岡山</v>
          </cell>
          <cell r="B33">
            <v>1580</v>
          </cell>
        </row>
        <row r="34">
          <cell r="A34" t="str">
            <v>広島</v>
          </cell>
          <cell r="B34">
            <v>2327</v>
          </cell>
        </row>
        <row r="35">
          <cell r="A35" t="str">
            <v>山口</v>
          </cell>
          <cell r="B35">
            <v>1185</v>
          </cell>
        </row>
        <row r="36">
          <cell r="A36" t="str">
            <v>徳島</v>
          </cell>
          <cell r="B36">
            <v>646</v>
          </cell>
        </row>
        <row r="37">
          <cell r="A37" t="str">
            <v>香川</v>
          </cell>
          <cell r="B37">
            <v>811</v>
          </cell>
        </row>
        <row r="38">
          <cell r="A38" t="str">
            <v>愛媛</v>
          </cell>
          <cell r="B38">
            <v>1167</v>
          </cell>
        </row>
        <row r="39">
          <cell r="A39" t="str">
            <v>高知</v>
          </cell>
          <cell r="B39">
            <v>628</v>
          </cell>
        </row>
        <row r="40">
          <cell r="A40" t="str">
            <v>福岡</v>
          </cell>
          <cell r="B40">
            <v>4153</v>
          </cell>
        </row>
        <row r="41">
          <cell r="A41" t="str">
            <v>佐賀</v>
          </cell>
          <cell r="B41">
            <v>679</v>
          </cell>
        </row>
        <row r="42">
          <cell r="A42" t="str">
            <v>長崎</v>
          </cell>
          <cell r="B42">
            <v>1145</v>
          </cell>
        </row>
        <row r="43">
          <cell r="A43" t="str">
            <v>熊本</v>
          </cell>
          <cell r="B43">
            <v>1469</v>
          </cell>
        </row>
        <row r="44">
          <cell r="A44" t="str">
            <v>大分</v>
          </cell>
          <cell r="B44">
            <v>974</v>
          </cell>
        </row>
        <row r="45">
          <cell r="A45" t="str">
            <v>宮崎</v>
          </cell>
          <cell r="B45">
            <v>914</v>
          </cell>
        </row>
        <row r="46">
          <cell r="A46" t="str">
            <v>鹿児島</v>
          </cell>
          <cell r="B46">
            <v>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opLeftCell="A14" workbookViewId="0">
      <selection activeCell="G4" sqref="G4:G49"/>
    </sheetView>
  </sheetViews>
  <sheetFormatPr defaultRowHeight="13.5"/>
  <cols>
    <col min="2" max="6" width="9.125" bestFit="1" customWidth="1"/>
    <col min="7" max="7" width="9.5" bestFit="1" customWidth="1"/>
    <col min="8" max="12" width="9.125" bestFit="1" customWidth="1"/>
    <col min="13" max="13" width="9.5" bestFit="1" customWidth="1"/>
    <col min="14" max="15" width="9.125" bestFit="1" customWidth="1"/>
    <col min="16" max="16" width="9.5" bestFit="1" customWidth="1"/>
  </cols>
  <sheetData>
    <row r="1" spans="1:1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P1" s="2"/>
      <c r="Q1" s="2"/>
      <c r="R1" s="2"/>
    </row>
    <row r="2" spans="1:18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18" ht="2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6" t="s">
        <v>16</v>
      </c>
      <c r="O3" s="6" t="s">
        <v>17</v>
      </c>
      <c r="P3" s="7" t="s">
        <v>18</v>
      </c>
      <c r="Q3" s="8" t="s">
        <v>19</v>
      </c>
      <c r="R3" s="9" t="s">
        <v>20</v>
      </c>
    </row>
    <row r="4" spans="1:18">
      <c r="A4" s="5" t="s">
        <v>21</v>
      </c>
      <c r="B4" s="10">
        <v>5.2</v>
      </c>
      <c r="C4" s="10">
        <v>0.4</v>
      </c>
      <c r="D4" s="10">
        <v>8.6999999999999993</v>
      </c>
      <c r="E4" s="10">
        <v>1.4</v>
      </c>
      <c r="F4" s="10">
        <v>0.7</v>
      </c>
      <c r="G4" s="10">
        <v>26.9</v>
      </c>
      <c r="H4" s="10">
        <v>3.2</v>
      </c>
      <c r="I4" s="11">
        <v>0.1</v>
      </c>
      <c r="J4" s="10">
        <v>1.3</v>
      </c>
      <c r="K4" s="10">
        <v>0.1</v>
      </c>
      <c r="L4" s="11">
        <v>8.1999999999999993</v>
      </c>
      <c r="M4" s="10">
        <v>21.7</v>
      </c>
      <c r="N4" s="10">
        <v>1.9</v>
      </c>
      <c r="O4" s="10">
        <v>7.6</v>
      </c>
      <c r="P4" s="11">
        <v>87.4</v>
      </c>
      <c r="Q4" s="8">
        <f>VLOOKUP(A4,[1]Sheet1!$A$1:$B$46,2,FALSE)</f>
        <v>4572</v>
      </c>
      <c r="R4">
        <f>Q4/Q$50</f>
        <v>4.4028851802274629E-2</v>
      </c>
    </row>
    <row r="5" spans="1:18">
      <c r="A5" s="12" t="s">
        <v>22</v>
      </c>
      <c r="B5" s="13">
        <v>6.7</v>
      </c>
      <c r="C5" s="13">
        <v>0.8</v>
      </c>
      <c r="D5" s="13">
        <v>8.9</v>
      </c>
      <c r="E5" s="13">
        <v>3.1</v>
      </c>
      <c r="F5" s="13">
        <v>0.5</v>
      </c>
      <c r="G5" s="13">
        <v>25.6</v>
      </c>
      <c r="H5" s="13">
        <v>2.2000000000000002</v>
      </c>
      <c r="I5" s="14">
        <v>0.1</v>
      </c>
      <c r="J5" s="13">
        <v>1.3</v>
      </c>
      <c r="K5" s="13">
        <v>0.1</v>
      </c>
      <c r="L5" s="14">
        <v>10.3</v>
      </c>
      <c r="M5" s="13">
        <v>20.3</v>
      </c>
      <c r="N5" s="13">
        <v>2.6</v>
      </c>
      <c r="O5" s="13">
        <v>12.3</v>
      </c>
      <c r="P5" s="14">
        <v>94.7</v>
      </c>
      <c r="Q5" s="8">
        <f>VLOOKUP(A5,[1]Sheet1!$A$1:$B$46,2,FALSE)</f>
        <v>1119</v>
      </c>
      <c r="R5">
        <f t="shared" ref="R5:R49" si="0">Q5/Q$50</f>
        <v>1.077609036892942E-2</v>
      </c>
    </row>
    <row r="6" spans="1:18">
      <c r="A6" s="9" t="s">
        <v>23</v>
      </c>
      <c r="B6" s="15">
        <v>7.2</v>
      </c>
      <c r="C6" s="15">
        <v>0.4</v>
      </c>
      <c r="D6" s="15">
        <v>6.7</v>
      </c>
      <c r="E6" s="15">
        <v>3.6</v>
      </c>
      <c r="F6" s="15">
        <v>0.6</v>
      </c>
      <c r="G6" s="15">
        <v>25.8</v>
      </c>
      <c r="H6" s="15">
        <v>2.2999999999999998</v>
      </c>
      <c r="I6" s="16">
        <v>0</v>
      </c>
      <c r="J6" s="15">
        <v>1</v>
      </c>
      <c r="K6" s="15">
        <v>0</v>
      </c>
      <c r="L6" s="16">
        <v>7.2</v>
      </c>
      <c r="M6" s="15">
        <v>21.1</v>
      </c>
      <c r="N6" s="15">
        <v>2.4</v>
      </c>
      <c r="O6" s="15">
        <v>9.1</v>
      </c>
      <c r="P6" s="16">
        <v>87.5</v>
      </c>
      <c r="Q6" s="8">
        <f>VLOOKUP(A6,[1]Sheet1!$A$1:$B$46,2,FALSE)</f>
        <v>1076</v>
      </c>
      <c r="R6">
        <f t="shared" si="0"/>
        <v>1.0361995743492454E-2</v>
      </c>
    </row>
    <row r="7" spans="1:18">
      <c r="A7" s="9" t="s">
        <v>24</v>
      </c>
      <c r="B7" s="15">
        <v>7.6</v>
      </c>
      <c r="C7" s="15">
        <v>0.4</v>
      </c>
      <c r="D7" s="15">
        <v>4.8</v>
      </c>
      <c r="E7" s="15">
        <v>4.2</v>
      </c>
      <c r="F7" s="15">
        <v>1</v>
      </c>
      <c r="G7" s="15">
        <v>26.4</v>
      </c>
      <c r="H7" s="15">
        <v>2.9</v>
      </c>
      <c r="I7" s="16">
        <v>0.1</v>
      </c>
      <c r="J7" s="15">
        <v>1.4</v>
      </c>
      <c r="K7" s="15">
        <v>0</v>
      </c>
      <c r="L7" s="16">
        <v>7.2</v>
      </c>
      <c r="M7" s="15">
        <v>20.5</v>
      </c>
      <c r="N7" s="15">
        <v>2.6</v>
      </c>
      <c r="O7" s="15">
        <v>6.4</v>
      </c>
      <c r="P7" s="16">
        <v>85.4</v>
      </c>
      <c r="Q7" s="8">
        <f>VLOOKUP(A7,[1]Sheet1!$A$1:$B$46,2,FALSE)</f>
        <v>1911</v>
      </c>
      <c r="R7">
        <f t="shared" si="0"/>
        <v>1.8403135563024239E-2</v>
      </c>
    </row>
    <row r="8" spans="1:18">
      <c r="A8" s="9" t="s">
        <v>25</v>
      </c>
      <c r="B8" s="15">
        <v>9.6999999999999993</v>
      </c>
      <c r="C8" s="15">
        <v>0.8</v>
      </c>
      <c r="D8" s="15">
        <v>8.1</v>
      </c>
      <c r="E8" s="15">
        <v>2.7</v>
      </c>
      <c r="F8" s="15">
        <v>0.7</v>
      </c>
      <c r="G8" s="15">
        <v>26.8</v>
      </c>
      <c r="H8" s="15">
        <v>2</v>
      </c>
      <c r="I8" s="16">
        <v>0.1</v>
      </c>
      <c r="J8" s="15">
        <v>1.1000000000000001</v>
      </c>
      <c r="K8" s="15">
        <v>0.1</v>
      </c>
      <c r="L8" s="16">
        <v>8.3000000000000007</v>
      </c>
      <c r="M8" s="15">
        <v>21.3</v>
      </c>
      <c r="N8" s="15">
        <v>2.4</v>
      </c>
      <c r="O8" s="15">
        <v>9.5</v>
      </c>
      <c r="P8" s="16">
        <v>93.5</v>
      </c>
      <c r="Q8" s="8">
        <f>VLOOKUP(A8,[1]Sheet1!$A$1:$B$46,2,FALSE)</f>
        <v>896</v>
      </c>
      <c r="R8">
        <f t="shared" si="0"/>
        <v>8.6285763811981778E-3</v>
      </c>
    </row>
    <row r="9" spans="1:18">
      <c r="A9" s="9" t="s">
        <v>26</v>
      </c>
      <c r="B9" s="15">
        <v>8.6999999999999993</v>
      </c>
      <c r="C9" s="15">
        <v>0.6</v>
      </c>
      <c r="D9" s="15">
        <v>7.4</v>
      </c>
      <c r="E9" s="15">
        <v>2.6</v>
      </c>
      <c r="F9" s="15">
        <v>0.8</v>
      </c>
      <c r="G9" s="15">
        <v>25.5</v>
      </c>
      <c r="H9" s="15">
        <v>2.5</v>
      </c>
      <c r="I9" s="16">
        <v>0.1</v>
      </c>
      <c r="J9" s="15">
        <v>1.1000000000000001</v>
      </c>
      <c r="K9" s="15">
        <v>0</v>
      </c>
      <c r="L9" s="16">
        <v>5.6</v>
      </c>
      <c r="M9" s="15">
        <v>18.100000000000001</v>
      </c>
      <c r="N9" s="15">
        <v>2</v>
      </c>
      <c r="O9" s="15">
        <v>5.8</v>
      </c>
      <c r="P9" s="16">
        <v>80.900000000000006</v>
      </c>
      <c r="Q9" s="8">
        <f>VLOOKUP(A9,[1]Sheet1!$A$1:$B$46,2,FALSE)</f>
        <v>950</v>
      </c>
      <c r="R9">
        <f t="shared" si="0"/>
        <v>9.1486021898864612E-3</v>
      </c>
    </row>
    <row r="10" spans="1:18">
      <c r="A10" s="17" t="s">
        <v>27</v>
      </c>
      <c r="B10" s="18">
        <v>8.3000000000000007</v>
      </c>
      <c r="C10" s="18">
        <v>0.4</v>
      </c>
      <c r="D10" s="18">
        <v>4.0999999999999996</v>
      </c>
      <c r="E10" s="18">
        <v>4.8</v>
      </c>
      <c r="F10" s="18">
        <v>0.8</v>
      </c>
      <c r="G10" s="18">
        <v>25.1</v>
      </c>
      <c r="H10" s="18">
        <v>2</v>
      </c>
      <c r="I10" s="19">
        <v>0</v>
      </c>
      <c r="J10" s="18">
        <v>1.1000000000000001</v>
      </c>
      <c r="K10" s="18">
        <v>0.1</v>
      </c>
      <c r="L10" s="19">
        <v>6.7</v>
      </c>
      <c r="M10" s="18">
        <v>18.3</v>
      </c>
      <c r="N10" s="18">
        <v>2.2000000000000002</v>
      </c>
      <c r="O10" s="18">
        <v>5.8</v>
      </c>
      <c r="P10" s="19">
        <v>79.599999999999994</v>
      </c>
      <c r="Q10" s="8">
        <f>VLOOKUP(A10,[1]Sheet1!$A$1:$B$46,2,FALSE)</f>
        <v>1607</v>
      </c>
      <c r="R10">
        <f t="shared" si="0"/>
        <v>1.5475582862260572E-2</v>
      </c>
    </row>
    <row r="11" spans="1:18">
      <c r="A11" s="12" t="s">
        <v>28</v>
      </c>
      <c r="B11" s="13">
        <v>6</v>
      </c>
      <c r="C11" s="13">
        <v>0.4</v>
      </c>
      <c r="D11" s="13">
        <v>4</v>
      </c>
      <c r="E11" s="13">
        <v>3.6</v>
      </c>
      <c r="F11" s="13">
        <v>0.6</v>
      </c>
      <c r="G11" s="13">
        <v>20.2</v>
      </c>
      <c r="H11" s="13">
        <v>1.9</v>
      </c>
      <c r="I11" s="14">
        <v>0.1</v>
      </c>
      <c r="J11" s="13">
        <v>0.9</v>
      </c>
      <c r="K11" s="13">
        <v>0</v>
      </c>
      <c r="L11" s="14">
        <v>5.0999999999999996</v>
      </c>
      <c r="M11" s="13">
        <v>17.2</v>
      </c>
      <c r="N11" s="13">
        <v>1.7</v>
      </c>
      <c r="O11" s="13">
        <v>6.2</v>
      </c>
      <c r="P11" s="14">
        <v>67.900000000000006</v>
      </c>
      <c r="Q11" s="8">
        <f>VLOOKUP(A11,[1]Sheet1!$A$1:$B$46,2,FALSE)</f>
        <v>2410</v>
      </c>
      <c r="R11">
        <f t="shared" si="0"/>
        <v>2.3208559239606706E-2</v>
      </c>
    </row>
    <row r="12" spans="1:18">
      <c r="A12" s="9" t="s">
        <v>29</v>
      </c>
      <c r="B12" s="15">
        <v>6</v>
      </c>
      <c r="C12" s="15">
        <v>0.3</v>
      </c>
      <c r="D12" s="15">
        <v>5.2</v>
      </c>
      <c r="E12" s="15">
        <v>3.1</v>
      </c>
      <c r="F12" s="15">
        <v>0.6</v>
      </c>
      <c r="G12" s="15">
        <v>21.2</v>
      </c>
      <c r="H12" s="15">
        <v>2.1</v>
      </c>
      <c r="I12" s="16">
        <v>0.1</v>
      </c>
      <c r="J12" s="15">
        <v>1</v>
      </c>
      <c r="K12" s="15">
        <v>0</v>
      </c>
      <c r="L12" s="16">
        <v>5.0999999999999996</v>
      </c>
      <c r="M12" s="15">
        <v>15.4</v>
      </c>
      <c r="N12" s="15">
        <v>1.8</v>
      </c>
      <c r="O12" s="15">
        <v>6.4</v>
      </c>
      <c r="P12" s="16">
        <v>68.3</v>
      </c>
      <c r="Q12" s="8">
        <f>VLOOKUP(A12,[1]Sheet1!$A$1:$B$46,2,FALSE)</f>
        <v>1632</v>
      </c>
      <c r="R12">
        <f t="shared" si="0"/>
        <v>1.5716335551468109E-2</v>
      </c>
    </row>
    <row r="13" spans="1:18">
      <c r="A13" s="9" t="s">
        <v>30</v>
      </c>
      <c r="B13" s="15">
        <v>5.7</v>
      </c>
      <c r="C13" s="15">
        <v>0.5</v>
      </c>
      <c r="D13" s="15">
        <v>7.1</v>
      </c>
      <c r="E13" s="15">
        <v>2.4</v>
      </c>
      <c r="F13" s="15">
        <v>0.7</v>
      </c>
      <c r="G13" s="15">
        <v>19.8</v>
      </c>
      <c r="H13" s="15">
        <v>2.2000000000000002</v>
      </c>
      <c r="I13" s="16">
        <v>0.1</v>
      </c>
      <c r="J13" s="15">
        <v>1</v>
      </c>
      <c r="K13" s="15">
        <v>0</v>
      </c>
      <c r="L13" s="16">
        <v>5.8</v>
      </c>
      <c r="M13" s="15">
        <v>17.100000000000001</v>
      </c>
      <c r="N13" s="15">
        <v>1.7</v>
      </c>
      <c r="O13" s="15">
        <v>6.3</v>
      </c>
      <c r="P13" s="16">
        <v>70.400000000000006</v>
      </c>
      <c r="Q13" s="8">
        <f>VLOOKUP(A13,[1]Sheet1!$A$1:$B$46,2,FALSE)</f>
        <v>1624</v>
      </c>
      <c r="R13">
        <f t="shared" si="0"/>
        <v>1.5639294690921696E-2</v>
      </c>
    </row>
    <row r="14" spans="1:18">
      <c r="A14" s="9" t="s">
        <v>31</v>
      </c>
      <c r="B14" s="15">
        <v>4.8</v>
      </c>
      <c r="C14" s="15">
        <v>0.3</v>
      </c>
      <c r="D14" s="15">
        <v>5.8</v>
      </c>
      <c r="E14" s="15">
        <v>2.6</v>
      </c>
      <c r="F14" s="15">
        <v>0.7</v>
      </c>
      <c r="G14" s="15">
        <v>18.899999999999999</v>
      </c>
      <c r="H14" s="15">
        <v>2.8</v>
      </c>
      <c r="I14" s="16">
        <v>0.1</v>
      </c>
      <c r="J14" s="15">
        <v>0.9</v>
      </c>
      <c r="K14" s="15">
        <v>0</v>
      </c>
      <c r="L14" s="16">
        <v>5.8</v>
      </c>
      <c r="M14" s="15">
        <v>19.2</v>
      </c>
      <c r="N14" s="15">
        <v>2.5</v>
      </c>
      <c r="O14" s="15">
        <v>7.4</v>
      </c>
      <c r="P14" s="16">
        <v>71.900000000000006</v>
      </c>
      <c r="Q14" s="8">
        <f>VLOOKUP(A14,[1]Sheet1!$A$1:$B$46,2,FALSE)</f>
        <v>5922</v>
      </c>
      <c r="R14">
        <f t="shared" si="0"/>
        <v>5.7029497019481706E-2</v>
      </c>
    </row>
    <row r="15" spans="1:18">
      <c r="A15" s="9" t="s">
        <v>32</v>
      </c>
      <c r="B15" s="15">
        <v>14.6</v>
      </c>
      <c r="C15" s="15">
        <v>0.8</v>
      </c>
      <c r="D15" s="15">
        <v>5.6</v>
      </c>
      <c r="E15" s="15">
        <v>2.6</v>
      </c>
      <c r="F15" s="15">
        <v>1.1000000000000001</v>
      </c>
      <c r="G15" s="15">
        <v>31.1</v>
      </c>
      <c r="H15" s="15">
        <v>2.5</v>
      </c>
      <c r="I15" s="16">
        <v>0.1</v>
      </c>
      <c r="J15" s="15">
        <v>1.2</v>
      </c>
      <c r="K15" s="15">
        <v>0.2</v>
      </c>
      <c r="L15" s="16">
        <v>8.5</v>
      </c>
      <c r="M15" s="15">
        <v>21.3</v>
      </c>
      <c r="N15" s="15">
        <v>2.5</v>
      </c>
      <c r="O15" s="15">
        <v>6.5</v>
      </c>
      <c r="P15" s="16">
        <v>98.5</v>
      </c>
      <c r="Q15" s="8">
        <f>VLOOKUP(A15,[1]Sheet1!$A$1:$B$46,2,FALSE)</f>
        <v>1940</v>
      </c>
      <c r="R15">
        <f t="shared" si="0"/>
        <v>1.8682408682504984E-2</v>
      </c>
    </row>
    <row r="16" spans="1:18">
      <c r="A16" s="17" t="s">
        <v>33</v>
      </c>
      <c r="B16" s="18">
        <v>8.1999999999999993</v>
      </c>
      <c r="C16" s="18">
        <v>0.3</v>
      </c>
      <c r="D16" s="18">
        <v>4.7</v>
      </c>
      <c r="E16" s="18">
        <v>3.8</v>
      </c>
      <c r="F16" s="18">
        <v>0.9</v>
      </c>
      <c r="G16" s="18">
        <v>24.1</v>
      </c>
      <c r="H16" s="18">
        <v>3</v>
      </c>
      <c r="I16" s="19">
        <v>0.1</v>
      </c>
      <c r="J16" s="18">
        <v>1</v>
      </c>
      <c r="K16" s="18">
        <v>0</v>
      </c>
      <c r="L16" s="19">
        <v>5.7</v>
      </c>
      <c r="M16" s="18">
        <v>16.100000000000001</v>
      </c>
      <c r="N16" s="18">
        <v>1.5</v>
      </c>
      <c r="O16" s="18">
        <v>6</v>
      </c>
      <c r="P16" s="19">
        <v>75.5</v>
      </c>
      <c r="Q16" s="8">
        <f>VLOOKUP(A16,[1]Sheet1!$A$1:$B$46,2,FALSE)</f>
        <v>1740</v>
      </c>
      <c r="R16">
        <f t="shared" si="0"/>
        <v>1.6756387168844675E-2</v>
      </c>
    </row>
    <row r="17" spans="1:18">
      <c r="A17" s="12" t="s">
        <v>34</v>
      </c>
      <c r="B17" s="13">
        <v>4.9000000000000004</v>
      </c>
      <c r="C17" s="13">
        <v>0.3</v>
      </c>
      <c r="D17" s="13">
        <v>4.5</v>
      </c>
      <c r="E17" s="13">
        <v>3.2</v>
      </c>
      <c r="F17" s="13">
        <v>2.2000000000000002</v>
      </c>
      <c r="G17" s="13">
        <v>20.5</v>
      </c>
      <c r="H17" s="13">
        <v>3</v>
      </c>
      <c r="I17" s="14">
        <v>0.1</v>
      </c>
      <c r="J17" s="13">
        <v>1</v>
      </c>
      <c r="K17" s="13">
        <v>0.1</v>
      </c>
      <c r="L17" s="14">
        <v>5.6</v>
      </c>
      <c r="M17" s="13">
        <v>19.100000000000001</v>
      </c>
      <c r="N17" s="13">
        <v>2.6</v>
      </c>
      <c r="O17" s="13">
        <v>6.5</v>
      </c>
      <c r="P17" s="14">
        <v>73.400000000000006</v>
      </c>
      <c r="Q17" s="8">
        <f>VLOOKUP(A17,[1]Sheet1!$A$1:$B$46,2,FALSE)</f>
        <v>5119</v>
      </c>
      <c r="R17">
        <f t="shared" si="0"/>
        <v>4.929652064213557E-2</v>
      </c>
    </row>
    <row r="18" spans="1:18">
      <c r="A18" s="9" t="s">
        <v>35</v>
      </c>
      <c r="B18" s="15">
        <v>6.7</v>
      </c>
      <c r="C18" s="15">
        <v>0.6</v>
      </c>
      <c r="D18" s="15">
        <v>6.1</v>
      </c>
      <c r="E18" s="15">
        <v>4</v>
      </c>
      <c r="F18" s="15">
        <v>1.3</v>
      </c>
      <c r="G18" s="15">
        <v>42.8</v>
      </c>
      <c r="H18" s="15">
        <v>7.7</v>
      </c>
      <c r="I18" s="16">
        <v>0.2</v>
      </c>
      <c r="J18" s="15">
        <v>1.7</v>
      </c>
      <c r="K18" s="15">
        <v>0.1</v>
      </c>
      <c r="L18" s="16">
        <v>6.6</v>
      </c>
      <c r="M18" s="15">
        <v>21.7</v>
      </c>
      <c r="N18" s="15">
        <v>3.6</v>
      </c>
      <c r="O18" s="15">
        <v>6.6</v>
      </c>
      <c r="P18" s="16">
        <v>109.8</v>
      </c>
      <c r="Q18" s="8">
        <f>VLOOKUP(A18,[1]Sheet1!$A$1:$B$46,2,FALSE)</f>
        <v>11209</v>
      </c>
      <c r="R18">
        <f t="shared" si="0"/>
        <v>0.10794387573309194</v>
      </c>
    </row>
    <row r="19" spans="1:18">
      <c r="A19" s="20" t="s">
        <v>36</v>
      </c>
      <c r="B19" s="15">
        <v>4.0999999999999996</v>
      </c>
      <c r="C19" s="15">
        <v>0.3</v>
      </c>
      <c r="D19" s="15">
        <v>4.5999999999999996</v>
      </c>
      <c r="E19" s="15">
        <v>2.9</v>
      </c>
      <c r="F19" s="15">
        <v>0.7</v>
      </c>
      <c r="G19" s="15">
        <v>21.3</v>
      </c>
      <c r="H19" s="15">
        <v>3.2</v>
      </c>
      <c r="I19" s="16">
        <v>0.1</v>
      </c>
      <c r="J19" s="15">
        <v>1</v>
      </c>
      <c r="K19" s="15">
        <v>0</v>
      </c>
      <c r="L19" s="16">
        <v>5.8</v>
      </c>
      <c r="M19" s="15">
        <v>18.3</v>
      </c>
      <c r="N19" s="15">
        <v>2.8</v>
      </c>
      <c r="O19" s="15">
        <v>5.8</v>
      </c>
      <c r="P19" s="16">
        <v>70.900000000000006</v>
      </c>
      <c r="Q19" s="8">
        <f>VLOOKUP(A19,[1]Sheet1!$A$1:$B$46,2,FALSE)</f>
        <v>7477</v>
      </c>
      <c r="R19">
        <f t="shared" si="0"/>
        <v>7.2004314288190596E-2</v>
      </c>
    </row>
    <row r="20" spans="1:18">
      <c r="A20" s="17" t="s">
        <v>37</v>
      </c>
      <c r="B20" s="18">
        <v>5.7</v>
      </c>
      <c r="C20" s="18">
        <v>0.4</v>
      </c>
      <c r="D20" s="18">
        <v>4.9000000000000004</v>
      </c>
      <c r="E20" s="18">
        <v>4.2</v>
      </c>
      <c r="F20" s="18">
        <v>0.8</v>
      </c>
      <c r="G20" s="18">
        <v>22.5</v>
      </c>
      <c r="H20" s="18">
        <v>8.4</v>
      </c>
      <c r="I20" s="19">
        <v>0.3</v>
      </c>
      <c r="J20" s="18">
        <v>1.1000000000000001</v>
      </c>
      <c r="K20" s="18">
        <v>0</v>
      </c>
      <c r="L20" s="19">
        <v>5.0999999999999996</v>
      </c>
      <c r="M20" s="18">
        <v>15.1</v>
      </c>
      <c r="N20" s="18">
        <v>1.6</v>
      </c>
      <c r="O20" s="18">
        <v>5.8</v>
      </c>
      <c r="P20" s="19">
        <v>76.099999999999994</v>
      </c>
      <c r="Q20" s="8">
        <f>VLOOKUP(A20,[1]Sheet1!$A$1:$B$46,2,FALSE)</f>
        <v>696</v>
      </c>
      <c r="R20">
        <f t="shared" si="0"/>
        <v>6.70255486753787E-3</v>
      </c>
    </row>
    <row r="21" spans="1:18">
      <c r="A21" s="12" t="s">
        <v>38</v>
      </c>
      <c r="B21" s="13">
        <v>8.3000000000000007</v>
      </c>
      <c r="C21" s="13">
        <v>0.2</v>
      </c>
      <c r="D21" s="13">
        <v>3.2</v>
      </c>
      <c r="E21" s="13">
        <v>3.4</v>
      </c>
      <c r="F21" s="13">
        <v>0.7</v>
      </c>
      <c r="G21" s="13">
        <v>29</v>
      </c>
      <c r="H21" s="13">
        <v>1.8</v>
      </c>
      <c r="I21" s="14">
        <v>0.1</v>
      </c>
      <c r="J21" s="13">
        <v>0.8</v>
      </c>
      <c r="K21" s="13">
        <v>0.1</v>
      </c>
      <c r="L21" s="14">
        <v>8.4</v>
      </c>
      <c r="M21" s="13">
        <v>18.2</v>
      </c>
      <c r="N21" s="13">
        <v>2.6</v>
      </c>
      <c r="O21" s="13">
        <v>6.2</v>
      </c>
      <c r="P21" s="14">
        <v>82.9</v>
      </c>
      <c r="Q21" s="8">
        <f>VLOOKUP(A21,[1]Sheet1!$A$1:$B$46,2,FALSE)</f>
        <v>894</v>
      </c>
      <c r="R21">
        <f t="shared" si="0"/>
        <v>8.6093161660615748E-3</v>
      </c>
    </row>
    <row r="22" spans="1:18">
      <c r="A22" s="9" t="s">
        <v>39</v>
      </c>
      <c r="B22" s="15">
        <v>8.1999999999999993</v>
      </c>
      <c r="C22" s="15">
        <v>0.3</v>
      </c>
      <c r="D22" s="15">
        <v>2.7</v>
      </c>
      <c r="E22" s="15">
        <v>3.7</v>
      </c>
      <c r="F22" s="15">
        <v>0.9</v>
      </c>
      <c r="G22" s="15">
        <v>26.4</v>
      </c>
      <c r="H22" s="15">
        <v>2.2999999999999998</v>
      </c>
      <c r="I22" s="16">
        <v>0.1</v>
      </c>
      <c r="J22" s="15">
        <v>0.7</v>
      </c>
      <c r="K22" s="15">
        <v>0.1</v>
      </c>
      <c r="L22" s="16">
        <v>7.4</v>
      </c>
      <c r="M22" s="15">
        <v>18.3</v>
      </c>
      <c r="N22" s="15">
        <v>2.4</v>
      </c>
      <c r="O22" s="15">
        <v>6.7</v>
      </c>
      <c r="P22" s="16">
        <v>80.099999999999994</v>
      </c>
      <c r="Q22" s="8">
        <f>VLOOKUP(A22,[1]Sheet1!$A$1:$B$46,2,FALSE)</f>
        <v>949</v>
      </c>
      <c r="R22">
        <f t="shared" si="0"/>
        <v>9.1389720823181596E-3</v>
      </c>
    </row>
    <row r="23" spans="1:18">
      <c r="A23" s="17" t="s">
        <v>40</v>
      </c>
      <c r="B23" s="18">
        <v>7.4</v>
      </c>
      <c r="C23" s="18">
        <v>0.5</v>
      </c>
      <c r="D23" s="18">
        <v>2</v>
      </c>
      <c r="E23" s="18">
        <v>4.3</v>
      </c>
      <c r="F23" s="18">
        <v>0.9</v>
      </c>
      <c r="G23" s="18">
        <v>27.2</v>
      </c>
      <c r="H23" s="18">
        <v>1.4</v>
      </c>
      <c r="I23" s="19">
        <v>0.1</v>
      </c>
      <c r="J23" s="18">
        <v>0.5</v>
      </c>
      <c r="K23" s="18">
        <v>0.1</v>
      </c>
      <c r="L23" s="19">
        <v>10.4</v>
      </c>
      <c r="M23" s="18">
        <v>15.4</v>
      </c>
      <c r="N23" s="18">
        <v>2</v>
      </c>
      <c r="O23" s="18">
        <v>7</v>
      </c>
      <c r="P23" s="19">
        <v>79.3</v>
      </c>
      <c r="Q23" s="8">
        <f>VLOOKUP(A23,[1]Sheet1!$A$1:$B$46,2,FALSE)</f>
        <v>650</v>
      </c>
      <c r="R23">
        <f t="shared" si="0"/>
        <v>6.2595699193959999E-3</v>
      </c>
    </row>
    <row r="24" spans="1:18">
      <c r="A24" s="12" t="s">
        <v>41</v>
      </c>
      <c r="B24" s="13">
        <v>6.1</v>
      </c>
      <c r="C24" s="13">
        <v>0.3</v>
      </c>
      <c r="D24" s="13">
        <v>2.4</v>
      </c>
      <c r="E24" s="13">
        <v>3.7</v>
      </c>
      <c r="F24" s="13">
        <v>0.9</v>
      </c>
      <c r="G24" s="13">
        <v>19.100000000000001</v>
      </c>
      <c r="H24" s="13">
        <v>1.8</v>
      </c>
      <c r="I24" s="14">
        <v>0.1</v>
      </c>
      <c r="J24" s="13">
        <v>0.6</v>
      </c>
      <c r="K24" s="13">
        <v>0</v>
      </c>
      <c r="L24" s="14">
        <v>6.1</v>
      </c>
      <c r="M24" s="13">
        <v>15.2</v>
      </c>
      <c r="N24" s="13">
        <v>2.1</v>
      </c>
      <c r="O24" s="13">
        <v>6.2</v>
      </c>
      <c r="P24" s="14">
        <v>64.599999999999994</v>
      </c>
      <c r="Q24" s="8">
        <f>VLOOKUP(A24,[1]Sheet1!$A$1:$B$46,2,FALSE)</f>
        <v>1675</v>
      </c>
      <c r="R24">
        <f t="shared" si="0"/>
        <v>1.6130430176905075E-2</v>
      </c>
    </row>
    <row r="25" spans="1:18">
      <c r="A25" s="9" t="s">
        <v>42</v>
      </c>
      <c r="B25" s="15">
        <v>5.5</v>
      </c>
      <c r="C25" s="15">
        <v>0.4</v>
      </c>
      <c r="D25" s="15">
        <v>4.3</v>
      </c>
      <c r="E25" s="15">
        <v>4.3</v>
      </c>
      <c r="F25" s="15">
        <v>0.9</v>
      </c>
      <c r="G25" s="15">
        <v>22.7</v>
      </c>
      <c r="H25" s="15">
        <v>2.1</v>
      </c>
      <c r="I25" s="16">
        <v>0.1</v>
      </c>
      <c r="J25" s="15">
        <v>0.9</v>
      </c>
      <c r="K25" s="15">
        <v>0.1</v>
      </c>
      <c r="L25" s="16">
        <v>5.9</v>
      </c>
      <c r="M25" s="15">
        <v>16.600000000000001</v>
      </c>
      <c r="N25" s="15">
        <v>2</v>
      </c>
      <c r="O25" s="15">
        <v>5.7</v>
      </c>
      <c r="P25" s="16">
        <v>71.3</v>
      </c>
      <c r="Q25" s="8">
        <f>VLOOKUP(A25,[1]Sheet1!$A$1:$B$46,2,FALSE)</f>
        <v>3055</v>
      </c>
      <c r="R25">
        <f t="shared" si="0"/>
        <v>2.9419978621161198E-2</v>
      </c>
    </row>
    <row r="26" spans="1:18">
      <c r="A26" s="9" t="s">
        <v>43</v>
      </c>
      <c r="B26" s="15">
        <v>4.3</v>
      </c>
      <c r="C26" s="15">
        <v>0.3</v>
      </c>
      <c r="D26" s="15">
        <v>2.7</v>
      </c>
      <c r="E26" s="15">
        <v>3.6</v>
      </c>
      <c r="F26" s="15">
        <v>1.2</v>
      </c>
      <c r="G26" s="15">
        <v>25.1</v>
      </c>
      <c r="H26" s="15">
        <v>2.2999999999999998</v>
      </c>
      <c r="I26" s="16">
        <v>0.1</v>
      </c>
      <c r="J26" s="15">
        <v>0.7</v>
      </c>
      <c r="K26" s="15">
        <v>0.1</v>
      </c>
      <c r="L26" s="16">
        <v>7</v>
      </c>
      <c r="M26" s="15">
        <v>17.600000000000001</v>
      </c>
      <c r="N26" s="15">
        <v>2.2999999999999998</v>
      </c>
      <c r="O26" s="15">
        <v>6.1</v>
      </c>
      <c r="P26" s="16">
        <v>73.3</v>
      </c>
      <c r="Q26" s="8">
        <f>VLOOKUP(A26,[1]Sheet1!$A$1:$B$46,2,FALSE)</f>
        <v>6011</v>
      </c>
      <c r="R26">
        <f t="shared" si="0"/>
        <v>5.7886576593060547E-2</v>
      </c>
    </row>
    <row r="27" spans="1:18">
      <c r="A27" s="17" t="s">
        <v>44</v>
      </c>
      <c r="B27" s="18">
        <v>5.2</v>
      </c>
      <c r="C27" s="18">
        <v>0.5</v>
      </c>
      <c r="D27" s="18">
        <v>2.6</v>
      </c>
      <c r="E27" s="18">
        <v>3.9</v>
      </c>
      <c r="F27" s="18">
        <v>1</v>
      </c>
      <c r="G27" s="18">
        <v>21</v>
      </c>
      <c r="H27" s="18">
        <v>1.5</v>
      </c>
      <c r="I27" s="19">
        <v>0.1</v>
      </c>
      <c r="J27" s="18">
        <v>0.6</v>
      </c>
      <c r="K27" s="18">
        <v>0</v>
      </c>
      <c r="L27" s="19">
        <v>6.2</v>
      </c>
      <c r="M27" s="18">
        <v>15.6</v>
      </c>
      <c r="N27" s="18">
        <v>2</v>
      </c>
      <c r="O27" s="18">
        <v>6.1</v>
      </c>
      <c r="P27" s="19">
        <v>66.2</v>
      </c>
      <c r="Q27" s="8">
        <f>VLOOKUP(A27,[1]Sheet1!$A$1:$B$46,2,FALSE)</f>
        <v>1501</v>
      </c>
      <c r="R27">
        <f t="shared" si="0"/>
        <v>1.4454791460020608E-2</v>
      </c>
    </row>
    <row r="28" spans="1:18">
      <c r="A28" s="12" t="s">
        <v>45</v>
      </c>
      <c r="B28" s="13">
        <v>5.8</v>
      </c>
      <c r="C28" s="13">
        <v>0.3</v>
      </c>
      <c r="D28" s="13">
        <v>2</v>
      </c>
      <c r="E28" s="13">
        <v>3.8</v>
      </c>
      <c r="F28" s="13">
        <v>0.9</v>
      </c>
      <c r="G28" s="13">
        <v>18.399999999999999</v>
      </c>
      <c r="H28" s="13">
        <v>1.6</v>
      </c>
      <c r="I28" s="14">
        <v>0.1</v>
      </c>
      <c r="J28" s="13">
        <v>0.6</v>
      </c>
      <c r="K28" s="13">
        <v>0</v>
      </c>
      <c r="L28" s="14">
        <v>6.3</v>
      </c>
      <c r="M28" s="13">
        <v>16.2</v>
      </c>
      <c r="N28" s="13">
        <v>2.5</v>
      </c>
      <c r="O28" s="13">
        <v>5.8</v>
      </c>
      <c r="P28" s="14">
        <v>64.3</v>
      </c>
      <c r="Q28" s="8">
        <f>VLOOKUP(A28,[1]Sheet1!$A$1:$B$46,2,FALSE)</f>
        <v>1132</v>
      </c>
      <c r="R28">
        <f t="shared" si="0"/>
        <v>1.090128176731734E-2</v>
      </c>
    </row>
    <row r="29" spans="1:18">
      <c r="A29" s="9" t="s">
        <v>46</v>
      </c>
      <c r="B29" s="15">
        <v>6.2</v>
      </c>
      <c r="C29" s="15">
        <v>0.3</v>
      </c>
      <c r="D29" s="15">
        <v>1.9</v>
      </c>
      <c r="E29" s="15">
        <v>4.2</v>
      </c>
      <c r="F29" s="15">
        <v>1.2</v>
      </c>
      <c r="G29" s="15">
        <v>29.5</v>
      </c>
      <c r="H29" s="15">
        <v>3.4</v>
      </c>
      <c r="I29" s="16">
        <v>0.1</v>
      </c>
      <c r="J29" s="15">
        <v>0.9</v>
      </c>
      <c r="K29" s="15">
        <v>0.1</v>
      </c>
      <c r="L29" s="16">
        <v>9.3000000000000007</v>
      </c>
      <c r="M29" s="15">
        <v>20</v>
      </c>
      <c r="N29" s="15">
        <v>2.4</v>
      </c>
      <c r="O29" s="15">
        <v>6.5</v>
      </c>
      <c r="P29" s="16">
        <v>86.1</v>
      </c>
      <c r="Q29" s="8">
        <f>VLOOKUP(A29,[1]Sheet1!$A$1:$B$46,2,FALSE)</f>
        <v>2172</v>
      </c>
      <c r="R29">
        <f t="shared" si="0"/>
        <v>2.0916593638350939E-2</v>
      </c>
    </row>
    <row r="30" spans="1:18">
      <c r="A30" s="9" t="s">
        <v>47</v>
      </c>
      <c r="B30" s="15">
        <v>4.9000000000000004</v>
      </c>
      <c r="C30" s="15">
        <v>0.3</v>
      </c>
      <c r="D30" s="15">
        <v>2.2000000000000002</v>
      </c>
      <c r="E30" s="15">
        <v>5</v>
      </c>
      <c r="F30" s="15">
        <v>1</v>
      </c>
      <c r="G30" s="15">
        <v>31.2</v>
      </c>
      <c r="H30" s="15">
        <v>3.7</v>
      </c>
      <c r="I30" s="16">
        <v>0.1</v>
      </c>
      <c r="J30" s="15">
        <v>1</v>
      </c>
      <c r="K30" s="15">
        <v>0.1</v>
      </c>
      <c r="L30" s="16">
        <v>10.1</v>
      </c>
      <c r="M30" s="15">
        <v>25.9</v>
      </c>
      <c r="N30" s="15">
        <v>3.2</v>
      </c>
      <c r="O30" s="15">
        <v>9</v>
      </c>
      <c r="P30" s="16">
        <v>97.8</v>
      </c>
      <c r="Q30" s="8">
        <f>VLOOKUP(A30,[1]Sheet1!$A$1:$B$46,2,FALSE)</f>
        <v>7289</v>
      </c>
      <c r="R30">
        <f t="shared" si="0"/>
        <v>7.0193854065349906E-2</v>
      </c>
    </row>
    <row r="31" spans="1:18">
      <c r="A31" s="9" t="s">
        <v>48</v>
      </c>
      <c r="B31" s="15">
        <v>5.4</v>
      </c>
      <c r="C31" s="15">
        <v>0.3</v>
      </c>
      <c r="D31" s="15">
        <v>2.1</v>
      </c>
      <c r="E31" s="15">
        <v>4.4000000000000004</v>
      </c>
      <c r="F31" s="15">
        <v>1</v>
      </c>
      <c r="G31" s="15">
        <v>24.9</v>
      </c>
      <c r="H31" s="15">
        <v>2.4</v>
      </c>
      <c r="I31" s="16">
        <v>0.1</v>
      </c>
      <c r="J31" s="15">
        <v>0.7</v>
      </c>
      <c r="K31" s="15">
        <v>0.1</v>
      </c>
      <c r="L31" s="16">
        <v>9.3000000000000007</v>
      </c>
      <c r="M31" s="15">
        <v>21.1</v>
      </c>
      <c r="N31" s="15">
        <v>2.7</v>
      </c>
      <c r="O31" s="15">
        <v>7.4</v>
      </c>
      <c r="P31" s="16">
        <v>81.900000000000006</v>
      </c>
      <c r="Q31" s="8">
        <f>VLOOKUP(A31,[1]Sheet1!$A$1:$B$46,2,FALSE)</f>
        <v>4551</v>
      </c>
      <c r="R31">
        <f t="shared" si="0"/>
        <v>4.3826619543340301E-2</v>
      </c>
    </row>
    <row r="32" spans="1:18">
      <c r="A32" s="9" t="s">
        <v>49</v>
      </c>
      <c r="B32" s="15">
        <v>5.5</v>
      </c>
      <c r="C32" s="15">
        <v>0.2</v>
      </c>
      <c r="D32" s="15">
        <v>1.6</v>
      </c>
      <c r="E32" s="15">
        <v>3.9</v>
      </c>
      <c r="F32" s="15">
        <v>0.8</v>
      </c>
      <c r="G32" s="15">
        <v>17.8</v>
      </c>
      <c r="H32" s="15">
        <v>1.6</v>
      </c>
      <c r="I32" s="16">
        <v>0</v>
      </c>
      <c r="J32" s="15">
        <v>0.6</v>
      </c>
      <c r="K32" s="15">
        <v>0</v>
      </c>
      <c r="L32" s="16">
        <v>6.7</v>
      </c>
      <c r="M32" s="15">
        <v>15.4</v>
      </c>
      <c r="N32" s="15">
        <v>2.2000000000000002</v>
      </c>
      <c r="O32" s="15">
        <v>7.7</v>
      </c>
      <c r="P32" s="16">
        <v>64.099999999999994</v>
      </c>
      <c r="Q32" s="8">
        <f>VLOOKUP(A32,[1]Sheet1!$A$1:$B$46,2,FALSE)</f>
        <v>1138</v>
      </c>
      <c r="R32">
        <f t="shared" si="0"/>
        <v>1.095906241272715E-2</v>
      </c>
    </row>
    <row r="33" spans="1:18">
      <c r="A33" s="21" t="s">
        <v>50</v>
      </c>
      <c r="B33" s="18">
        <v>7</v>
      </c>
      <c r="C33" s="18">
        <v>0.4</v>
      </c>
      <c r="D33" s="18">
        <v>2.8</v>
      </c>
      <c r="E33" s="18">
        <v>4.5999999999999996</v>
      </c>
      <c r="F33" s="18">
        <v>1.2</v>
      </c>
      <c r="G33" s="18">
        <v>23</v>
      </c>
      <c r="H33" s="18">
        <v>2.4</v>
      </c>
      <c r="I33" s="19">
        <v>0.1</v>
      </c>
      <c r="J33" s="18">
        <v>0.5</v>
      </c>
      <c r="K33" s="18">
        <v>0.1</v>
      </c>
      <c r="L33" s="19">
        <v>9.9</v>
      </c>
      <c r="M33" s="18">
        <v>17.2</v>
      </c>
      <c r="N33" s="18">
        <v>2.9</v>
      </c>
      <c r="O33" s="18">
        <v>8.4</v>
      </c>
      <c r="P33" s="19">
        <v>80.5</v>
      </c>
      <c r="Q33" s="8">
        <f>VLOOKUP(A33,[1]Sheet1!$A$1:$B$46,2,FALSE)</f>
        <v>813</v>
      </c>
      <c r="R33">
        <f t="shared" si="0"/>
        <v>7.8292774530291497E-3</v>
      </c>
    </row>
    <row r="34" spans="1:18">
      <c r="A34" s="12" t="s">
        <v>51</v>
      </c>
      <c r="B34" s="13">
        <v>7.3</v>
      </c>
      <c r="C34" s="13">
        <v>0.7</v>
      </c>
      <c r="D34" s="13">
        <v>2.7</v>
      </c>
      <c r="E34" s="13">
        <v>5.4</v>
      </c>
      <c r="F34" s="13">
        <v>1.3</v>
      </c>
      <c r="G34" s="13">
        <v>24.1</v>
      </c>
      <c r="H34" s="13">
        <v>1.5</v>
      </c>
      <c r="I34" s="14">
        <v>0.1</v>
      </c>
      <c r="J34" s="13">
        <v>0.7</v>
      </c>
      <c r="K34" s="13">
        <v>0.1</v>
      </c>
      <c r="L34" s="14">
        <v>8.6999999999999993</v>
      </c>
      <c r="M34" s="13">
        <v>19.399999999999999</v>
      </c>
      <c r="N34" s="13">
        <v>1.9</v>
      </c>
      <c r="O34" s="13">
        <v>9.6</v>
      </c>
      <c r="P34" s="14">
        <v>83.4</v>
      </c>
      <c r="Q34" s="8">
        <f>VLOOKUP(A34,[1]Sheet1!$A$1:$B$46,2,FALSE)</f>
        <v>475</v>
      </c>
      <c r="R34">
        <f t="shared" si="0"/>
        <v>4.5743010949432306E-3</v>
      </c>
    </row>
    <row r="35" spans="1:18">
      <c r="A35" s="9" t="s">
        <v>52</v>
      </c>
      <c r="B35" s="15">
        <v>8.3000000000000007</v>
      </c>
      <c r="C35" s="15">
        <v>0.5</v>
      </c>
      <c r="D35" s="15">
        <v>3.1</v>
      </c>
      <c r="E35" s="15">
        <v>6.9</v>
      </c>
      <c r="F35" s="15">
        <v>1.6</v>
      </c>
      <c r="G35" s="15">
        <v>23</v>
      </c>
      <c r="H35" s="15">
        <v>1.7</v>
      </c>
      <c r="I35" s="16">
        <v>0.5</v>
      </c>
      <c r="J35" s="15">
        <v>0.6</v>
      </c>
      <c r="K35" s="15">
        <v>0</v>
      </c>
      <c r="L35" s="16">
        <v>8.1999999999999993</v>
      </c>
      <c r="M35" s="15">
        <v>16.2</v>
      </c>
      <c r="N35" s="15">
        <v>1.5</v>
      </c>
      <c r="O35" s="15">
        <v>9.4</v>
      </c>
      <c r="P35" s="16">
        <v>81.400000000000006</v>
      </c>
      <c r="Q35" s="8">
        <f>VLOOKUP(A35,[1]Sheet1!$A$1:$B$46,2,FALSE)</f>
        <v>582</v>
      </c>
      <c r="R35">
        <f t="shared" si="0"/>
        <v>5.6047226047514949E-3</v>
      </c>
    </row>
    <row r="36" spans="1:18">
      <c r="A36" s="9" t="s">
        <v>53</v>
      </c>
      <c r="B36" s="15">
        <v>5.4</v>
      </c>
      <c r="C36" s="15">
        <v>0.3</v>
      </c>
      <c r="D36" s="15">
        <v>2.2000000000000002</v>
      </c>
      <c r="E36" s="15">
        <v>5.2</v>
      </c>
      <c r="F36" s="15">
        <v>0.9</v>
      </c>
      <c r="G36" s="15">
        <v>19.5</v>
      </c>
      <c r="H36" s="15">
        <v>1.7</v>
      </c>
      <c r="I36" s="16">
        <v>0.1</v>
      </c>
      <c r="J36" s="15">
        <v>0.6</v>
      </c>
      <c r="K36" s="15">
        <v>0.1</v>
      </c>
      <c r="L36" s="16">
        <v>7</v>
      </c>
      <c r="M36" s="15">
        <v>16.5</v>
      </c>
      <c r="N36" s="15">
        <v>1.9</v>
      </c>
      <c r="O36" s="15">
        <v>7.9</v>
      </c>
      <c r="P36" s="16">
        <v>69.2</v>
      </c>
      <c r="Q36" s="8">
        <f>VLOOKUP(A36,[1]Sheet1!$A$1:$B$46,2,FALSE)</f>
        <v>1580</v>
      </c>
      <c r="R36">
        <f t="shared" si="0"/>
        <v>1.521556995791643E-2</v>
      </c>
    </row>
    <row r="37" spans="1:18">
      <c r="A37" s="9" t="s">
        <v>54</v>
      </c>
      <c r="B37" s="15">
        <v>5.6</v>
      </c>
      <c r="C37" s="15">
        <v>0.3</v>
      </c>
      <c r="D37" s="15">
        <v>2.5</v>
      </c>
      <c r="E37" s="15">
        <v>6.2</v>
      </c>
      <c r="F37" s="15">
        <v>1</v>
      </c>
      <c r="G37" s="15">
        <v>24.8</v>
      </c>
      <c r="H37" s="15">
        <v>2.2000000000000002</v>
      </c>
      <c r="I37" s="16">
        <v>0.1</v>
      </c>
      <c r="J37" s="15">
        <v>0.7</v>
      </c>
      <c r="K37" s="15">
        <v>0.1</v>
      </c>
      <c r="L37" s="16">
        <v>9.8000000000000007</v>
      </c>
      <c r="M37" s="15">
        <v>19</v>
      </c>
      <c r="N37" s="15">
        <v>2.1</v>
      </c>
      <c r="O37" s="15">
        <v>9.3000000000000007</v>
      </c>
      <c r="P37" s="16">
        <v>83.7</v>
      </c>
      <c r="Q37" s="8">
        <f>VLOOKUP(A37,[1]Sheet1!$A$1:$B$46,2,FALSE)</f>
        <v>2327</v>
      </c>
      <c r="R37">
        <f t="shared" si="0"/>
        <v>2.2409260311437678E-2</v>
      </c>
    </row>
    <row r="38" spans="1:18">
      <c r="A38" s="17" t="s">
        <v>55</v>
      </c>
      <c r="B38" s="18">
        <v>5.5</v>
      </c>
      <c r="C38" s="18">
        <v>0.4</v>
      </c>
      <c r="D38" s="18">
        <v>2.8</v>
      </c>
      <c r="E38" s="18">
        <v>6.3</v>
      </c>
      <c r="F38" s="18">
        <v>1</v>
      </c>
      <c r="G38" s="18">
        <v>22</v>
      </c>
      <c r="H38" s="18">
        <v>1.4</v>
      </c>
      <c r="I38" s="19">
        <v>0.1</v>
      </c>
      <c r="J38" s="18">
        <v>0.6</v>
      </c>
      <c r="K38" s="18">
        <v>0.1</v>
      </c>
      <c r="L38" s="19">
        <v>9.5</v>
      </c>
      <c r="M38" s="18">
        <v>15.9</v>
      </c>
      <c r="N38" s="18">
        <v>1.5</v>
      </c>
      <c r="O38" s="18">
        <v>10.5</v>
      </c>
      <c r="P38" s="19">
        <v>77.599999999999994</v>
      </c>
      <c r="Q38" s="8">
        <f>VLOOKUP(A38,[1]Sheet1!$A$1:$B$46,2,FALSE)</f>
        <v>1185</v>
      </c>
      <c r="R38">
        <f t="shared" si="0"/>
        <v>1.1411677468437322E-2</v>
      </c>
    </row>
    <row r="39" spans="1:18">
      <c r="A39" s="12" t="s">
        <v>56</v>
      </c>
      <c r="B39" s="13">
        <v>5.3</v>
      </c>
      <c r="C39" s="13">
        <v>0.3</v>
      </c>
      <c r="D39" s="13">
        <v>2.1</v>
      </c>
      <c r="E39" s="13">
        <v>5.3</v>
      </c>
      <c r="F39" s="13">
        <v>1.1000000000000001</v>
      </c>
      <c r="G39" s="13">
        <v>21.6</v>
      </c>
      <c r="H39" s="13">
        <v>1.4</v>
      </c>
      <c r="I39" s="14">
        <v>0.1</v>
      </c>
      <c r="J39" s="13">
        <v>0.6</v>
      </c>
      <c r="K39" s="13">
        <v>0.1</v>
      </c>
      <c r="L39" s="14">
        <v>8.3000000000000007</v>
      </c>
      <c r="M39" s="13">
        <v>15.3</v>
      </c>
      <c r="N39" s="13">
        <v>1.6</v>
      </c>
      <c r="O39" s="13">
        <v>8</v>
      </c>
      <c r="P39" s="14">
        <v>71.099999999999994</v>
      </c>
      <c r="Q39" s="8">
        <f>VLOOKUP(A39,[1]Sheet1!$A$1:$B$46,2,FALSE)</f>
        <v>646</v>
      </c>
      <c r="R39">
        <f t="shared" si="0"/>
        <v>6.2210494891227937E-3</v>
      </c>
    </row>
    <row r="40" spans="1:18">
      <c r="A40" s="9" t="s">
        <v>57</v>
      </c>
      <c r="B40" s="15">
        <v>5.4</v>
      </c>
      <c r="C40" s="15">
        <v>0.4</v>
      </c>
      <c r="D40" s="15">
        <v>2.2999999999999998</v>
      </c>
      <c r="E40" s="15">
        <v>4.9000000000000004</v>
      </c>
      <c r="F40" s="15">
        <v>1.9</v>
      </c>
      <c r="G40" s="15">
        <v>24.2</v>
      </c>
      <c r="H40" s="15">
        <v>1.6</v>
      </c>
      <c r="I40" s="16">
        <v>0.1</v>
      </c>
      <c r="J40" s="15">
        <v>0.6</v>
      </c>
      <c r="K40" s="15">
        <v>0.1</v>
      </c>
      <c r="L40" s="16">
        <v>7.3</v>
      </c>
      <c r="M40" s="15">
        <v>18</v>
      </c>
      <c r="N40" s="15">
        <v>2.2000000000000002</v>
      </c>
      <c r="O40" s="15">
        <v>7.5</v>
      </c>
      <c r="P40" s="16">
        <v>76.400000000000006</v>
      </c>
      <c r="Q40" s="8">
        <f>VLOOKUP(A40,[1]Sheet1!$A$1:$B$46,2,FALSE)</f>
        <v>811</v>
      </c>
      <c r="R40">
        <f t="shared" si="0"/>
        <v>7.8100172378925475E-3</v>
      </c>
    </row>
    <row r="41" spans="1:18">
      <c r="A41" s="9" t="s">
        <v>58</v>
      </c>
      <c r="B41" s="15">
        <v>5.4</v>
      </c>
      <c r="C41" s="15">
        <v>0.4</v>
      </c>
      <c r="D41" s="15">
        <v>2.8</v>
      </c>
      <c r="E41" s="15">
        <v>5.2</v>
      </c>
      <c r="F41" s="15">
        <v>1.3</v>
      </c>
      <c r="G41" s="15">
        <v>23.3</v>
      </c>
      <c r="H41" s="15">
        <v>1.5</v>
      </c>
      <c r="I41" s="16">
        <v>0.1</v>
      </c>
      <c r="J41" s="15">
        <v>0.5</v>
      </c>
      <c r="K41" s="15">
        <v>0.1</v>
      </c>
      <c r="L41" s="16">
        <v>8.1</v>
      </c>
      <c r="M41" s="15">
        <v>16.2</v>
      </c>
      <c r="N41" s="15">
        <v>1.9</v>
      </c>
      <c r="O41" s="15">
        <v>9.3000000000000007</v>
      </c>
      <c r="P41" s="16">
        <v>75.900000000000006</v>
      </c>
      <c r="Q41" s="8">
        <f>VLOOKUP(A41,[1]Sheet1!$A$1:$B$46,2,FALSE)</f>
        <v>1167</v>
      </c>
      <c r="R41">
        <f t="shared" si="0"/>
        <v>1.1238335532207894E-2</v>
      </c>
    </row>
    <row r="42" spans="1:18">
      <c r="A42" s="17" t="s">
        <v>59</v>
      </c>
      <c r="B42" s="18">
        <v>6.6</v>
      </c>
      <c r="C42" s="18">
        <v>0.3</v>
      </c>
      <c r="D42" s="18">
        <v>3.4</v>
      </c>
      <c r="E42" s="18">
        <v>5.2</v>
      </c>
      <c r="F42" s="18">
        <v>0.9</v>
      </c>
      <c r="G42" s="18">
        <v>29.3</v>
      </c>
      <c r="H42" s="18">
        <v>1.5</v>
      </c>
      <c r="I42" s="19">
        <v>0.1</v>
      </c>
      <c r="J42" s="18">
        <v>0.7</v>
      </c>
      <c r="K42" s="18">
        <v>0.1</v>
      </c>
      <c r="L42" s="19">
        <v>17.2</v>
      </c>
      <c r="M42" s="18">
        <v>19.5</v>
      </c>
      <c r="N42" s="18">
        <v>2.6</v>
      </c>
      <c r="O42" s="18">
        <v>9.6999999999999993</v>
      </c>
      <c r="P42" s="19">
        <v>96.9</v>
      </c>
      <c r="Q42" s="8">
        <f>VLOOKUP(A42,[1]Sheet1!$A$1:$B$46,2,FALSE)</f>
        <v>628</v>
      </c>
      <c r="R42">
        <f t="shared" si="0"/>
        <v>6.0477075528933659E-3</v>
      </c>
    </row>
    <row r="43" spans="1:18">
      <c r="A43" s="12" t="s">
        <v>60</v>
      </c>
      <c r="B43" s="13">
        <v>4.5999999999999996</v>
      </c>
      <c r="C43" s="13">
        <v>0.3</v>
      </c>
      <c r="D43" s="13">
        <v>2.2000000000000002</v>
      </c>
      <c r="E43" s="13">
        <v>8.3000000000000007</v>
      </c>
      <c r="F43" s="13">
        <v>0.8</v>
      </c>
      <c r="G43" s="13">
        <v>24.3</v>
      </c>
      <c r="H43" s="13">
        <v>2.7</v>
      </c>
      <c r="I43" s="14">
        <v>0.1</v>
      </c>
      <c r="J43" s="13">
        <v>0.7</v>
      </c>
      <c r="K43" s="13">
        <v>0.1</v>
      </c>
      <c r="L43" s="14">
        <v>9.3000000000000007</v>
      </c>
      <c r="M43" s="13">
        <v>17.2</v>
      </c>
      <c r="N43" s="13">
        <v>1.7</v>
      </c>
      <c r="O43" s="13">
        <v>7.8</v>
      </c>
      <c r="P43" s="14">
        <v>80.099999999999994</v>
      </c>
      <c r="Q43" s="8">
        <f>VLOOKUP(A43,[1]Sheet1!$A$1:$B$46,2,FALSE)</f>
        <v>4153</v>
      </c>
      <c r="R43">
        <f t="shared" si="0"/>
        <v>3.9993836731156286E-2</v>
      </c>
    </row>
    <row r="44" spans="1:18">
      <c r="A44" s="9" t="s">
        <v>61</v>
      </c>
      <c r="B44" s="15">
        <v>6.5</v>
      </c>
      <c r="C44" s="15">
        <v>0.5</v>
      </c>
      <c r="D44" s="15">
        <v>1.8</v>
      </c>
      <c r="E44" s="15">
        <v>7.2</v>
      </c>
      <c r="F44" s="15">
        <v>0.8</v>
      </c>
      <c r="G44" s="15">
        <v>21.7</v>
      </c>
      <c r="H44" s="15">
        <v>1.3</v>
      </c>
      <c r="I44" s="16">
        <v>0.1</v>
      </c>
      <c r="J44" s="15">
        <v>0.5</v>
      </c>
      <c r="K44" s="15">
        <v>0.1</v>
      </c>
      <c r="L44" s="16">
        <v>9.1999999999999993</v>
      </c>
      <c r="M44" s="15">
        <v>14.6</v>
      </c>
      <c r="N44" s="15">
        <v>1.1000000000000001</v>
      </c>
      <c r="O44" s="15">
        <v>8.6</v>
      </c>
      <c r="P44" s="16">
        <v>73.900000000000006</v>
      </c>
      <c r="Q44" s="8">
        <f>VLOOKUP(A44,[1]Sheet1!$A$1:$B$46,2,FALSE)</f>
        <v>679</v>
      </c>
      <c r="R44">
        <f t="shared" si="0"/>
        <v>6.5388430388767446E-3</v>
      </c>
    </row>
    <row r="45" spans="1:18">
      <c r="A45" s="17" t="s">
        <v>62</v>
      </c>
      <c r="B45" s="18">
        <v>4.5999999999999996</v>
      </c>
      <c r="C45" s="18">
        <v>0.4</v>
      </c>
      <c r="D45" s="18">
        <v>2.8</v>
      </c>
      <c r="E45" s="18">
        <v>7.8</v>
      </c>
      <c r="F45" s="18">
        <v>0.7</v>
      </c>
      <c r="G45" s="18">
        <v>22.1</v>
      </c>
      <c r="H45" s="18">
        <v>1.5</v>
      </c>
      <c r="I45" s="19">
        <v>0.1</v>
      </c>
      <c r="J45" s="18">
        <v>0.5</v>
      </c>
      <c r="K45" s="18">
        <v>0.1</v>
      </c>
      <c r="L45" s="19">
        <v>8.8000000000000007</v>
      </c>
      <c r="M45" s="18">
        <v>14.8</v>
      </c>
      <c r="N45" s="18">
        <v>1.2</v>
      </c>
      <c r="O45" s="18">
        <v>8.5</v>
      </c>
      <c r="P45" s="19">
        <v>73.900000000000006</v>
      </c>
      <c r="Q45" s="8">
        <f>VLOOKUP(A45,[1]Sheet1!$A$1:$B$46,2,FALSE)</f>
        <v>1145</v>
      </c>
      <c r="R45">
        <f t="shared" si="0"/>
        <v>1.102647316570526E-2</v>
      </c>
    </row>
    <row r="46" spans="1:18">
      <c r="A46" s="12" t="s">
        <v>63</v>
      </c>
      <c r="B46" s="13">
        <v>2.9</v>
      </c>
      <c r="C46" s="13">
        <v>0.4</v>
      </c>
      <c r="D46" s="13">
        <v>2.1</v>
      </c>
      <c r="E46" s="13">
        <v>10.4</v>
      </c>
      <c r="F46" s="13">
        <v>0.8</v>
      </c>
      <c r="G46" s="13">
        <v>21.4</v>
      </c>
      <c r="H46" s="13">
        <v>1.8</v>
      </c>
      <c r="I46" s="14">
        <v>0.1</v>
      </c>
      <c r="J46" s="13">
        <v>0.5</v>
      </c>
      <c r="K46" s="13">
        <v>0.1</v>
      </c>
      <c r="L46" s="14">
        <v>9.4</v>
      </c>
      <c r="M46" s="13">
        <v>15.5</v>
      </c>
      <c r="N46" s="13">
        <v>1.1000000000000001</v>
      </c>
      <c r="O46" s="13">
        <v>12.9</v>
      </c>
      <c r="P46" s="14">
        <v>79.400000000000006</v>
      </c>
      <c r="Q46" s="8">
        <f>VLOOKUP(A46,[1]Sheet1!$A$1:$B$46,2,FALSE)</f>
        <v>1469</v>
      </c>
      <c r="R46">
        <f t="shared" si="0"/>
        <v>1.4146628017834959E-2</v>
      </c>
    </row>
    <row r="47" spans="1:18">
      <c r="A47" s="9" t="s">
        <v>64</v>
      </c>
      <c r="B47" s="15">
        <v>4.9000000000000004</v>
      </c>
      <c r="C47" s="15">
        <v>0.4</v>
      </c>
      <c r="D47" s="15">
        <v>3.6</v>
      </c>
      <c r="E47" s="15">
        <v>10.4</v>
      </c>
      <c r="F47" s="15">
        <v>0.8</v>
      </c>
      <c r="G47" s="15">
        <v>23</v>
      </c>
      <c r="H47" s="15">
        <v>2.2000000000000002</v>
      </c>
      <c r="I47" s="16">
        <v>0.1</v>
      </c>
      <c r="J47" s="15">
        <v>0.8</v>
      </c>
      <c r="K47" s="15">
        <v>0.1</v>
      </c>
      <c r="L47" s="16">
        <v>9.3000000000000007</v>
      </c>
      <c r="M47" s="15">
        <v>14.7</v>
      </c>
      <c r="N47" s="15">
        <v>1.4</v>
      </c>
      <c r="O47" s="15">
        <v>10.5</v>
      </c>
      <c r="P47" s="16">
        <v>82</v>
      </c>
      <c r="Q47" s="8">
        <f>VLOOKUP(A47,[1]Sheet1!$A$1:$B$46,2,FALSE)</f>
        <v>974</v>
      </c>
      <c r="R47">
        <f t="shared" si="0"/>
        <v>9.3797247715256982E-3</v>
      </c>
    </row>
    <row r="48" spans="1:18">
      <c r="A48" s="9" t="s">
        <v>65</v>
      </c>
      <c r="B48" s="15">
        <v>2.2000000000000002</v>
      </c>
      <c r="C48" s="15">
        <v>0.3</v>
      </c>
      <c r="D48" s="15">
        <v>1.6</v>
      </c>
      <c r="E48" s="15">
        <v>19.899999999999999</v>
      </c>
      <c r="F48" s="15">
        <v>0.6</v>
      </c>
      <c r="G48" s="15">
        <v>22.1</v>
      </c>
      <c r="H48" s="15">
        <v>2.1</v>
      </c>
      <c r="I48" s="16">
        <v>0.1</v>
      </c>
      <c r="J48" s="15">
        <v>0.4</v>
      </c>
      <c r="K48" s="15">
        <v>0.1</v>
      </c>
      <c r="L48" s="16">
        <v>11.5</v>
      </c>
      <c r="M48" s="15">
        <v>14.8</v>
      </c>
      <c r="N48" s="15">
        <v>1.1000000000000001</v>
      </c>
      <c r="O48" s="15">
        <v>15.1</v>
      </c>
      <c r="P48" s="16">
        <v>91.8</v>
      </c>
      <c r="Q48" s="8">
        <f>VLOOKUP(A48,[1]Sheet1!$A$1:$B$46,2,FALSE)</f>
        <v>914</v>
      </c>
      <c r="R48">
        <f t="shared" si="0"/>
        <v>8.8019183174276056E-3</v>
      </c>
    </row>
    <row r="49" spans="1:18">
      <c r="A49" s="21" t="s">
        <v>66</v>
      </c>
      <c r="B49" s="18">
        <v>1.2</v>
      </c>
      <c r="C49" s="18">
        <v>0.2</v>
      </c>
      <c r="D49" s="18">
        <v>0.7</v>
      </c>
      <c r="E49" s="18">
        <v>26</v>
      </c>
      <c r="F49" s="18">
        <v>0.9</v>
      </c>
      <c r="G49" s="18">
        <v>18.2</v>
      </c>
      <c r="H49" s="18">
        <v>1.3</v>
      </c>
      <c r="I49" s="19">
        <v>0</v>
      </c>
      <c r="J49" s="18">
        <v>0.3</v>
      </c>
      <c r="K49" s="18">
        <v>0</v>
      </c>
      <c r="L49" s="19">
        <v>10.6</v>
      </c>
      <c r="M49" s="18">
        <v>13.5</v>
      </c>
      <c r="N49" s="18">
        <v>1</v>
      </c>
      <c r="O49" s="18">
        <v>12.5</v>
      </c>
      <c r="P49" s="19">
        <v>86.5</v>
      </c>
      <c r="Q49" s="8">
        <f>VLOOKUP(A49,[1]Sheet1!$A$1:$B$46,2,FALSE)</f>
        <v>1376</v>
      </c>
      <c r="R49">
        <f t="shared" si="0"/>
        <v>1.3251028013982917E-2</v>
      </c>
    </row>
    <row r="50" spans="1:18" ht="13.5" customHeight="1">
      <c r="A50" s="5" t="s">
        <v>67</v>
      </c>
      <c r="B50" s="10">
        <v>5.7</v>
      </c>
      <c r="C50" s="10">
        <v>0.4</v>
      </c>
      <c r="D50" s="10">
        <v>4.0999999999999996</v>
      </c>
      <c r="E50" s="10">
        <v>4.5999999999999996</v>
      </c>
      <c r="F50" s="10">
        <v>1</v>
      </c>
      <c r="G50" s="10">
        <v>25.9</v>
      </c>
      <c r="H50" s="10">
        <v>3.1</v>
      </c>
      <c r="I50" s="11">
        <v>0.1</v>
      </c>
      <c r="J50" s="10">
        <v>1</v>
      </c>
      <c r="K50" s="10">
        <v>0.1</v>
      </c>
      <c r="L50" s="11">
        <v>7.5</v>
      </c>
      <c r="M50" s="10">
        <v>19</v>
      </c>
      <c r="N50" s="10">
        <v>2.4</v>
      </c>
      <c r="O50" s="10">
        <v>7.4</v>
      </c>
      <c r="P50" s="11">
        <v>82.2</v>
      </c>
      <c r="Q50" s="8">
        <f>SUM(Q4:Q49)</f>
        <v>103841</v>
      </c>
      <c r="R50" s="8">
        <f>SUM(R4:R49)</f>
        <v>1</v>
      </c>
    </row>
    <row r="51" spans="1:18">
      <c r="A51" s="9" t="s">
        <v>68</v>
      </c>
      <c r="B51" s="22">
        <f>AVERAGE(B4:B49)</f>
        <v>6.1217391304347828</v>
      </c>
      <c r="C51" s="22">
        <f t="shared" ref="C51:P51" si="1">AVERAGE(C4:C49)</f>
        <v>0.4</v>
      </c>
      <c r="D51" s="22">
        <f t="shared" si="1"/>
        <v>3.7478260869565219</v>
      </c>
      <c r="E51" s="22">
        <f t="shared" si="1"/>
        <v>5.3956521739130441</v>
      </c>
      <c r="F51" s="22">
        <f t="shared" si="1"/>
        <v>0.94999999999999962</v>
      </c>
      <c r="G51" s="22">
        <f t="shared" si="1"/>
        <v>24.008695652173916</v>
      </c>
      <c r="H51" s="22">
        <f t="shared" si="1"/>
        <v>2.3826086956521739</v>
      </c>
      <c r="I51" s="22">
        <f t="shared" si="1"/>
        <v>0.10652173913043474</v>
      </c>
      <c r="J51" s="22">
        <f t="shared" si="1"/>
        <v>0.815217391304348</v>
      </c>
      <c r="K51" s="22">
        <f t="shared" si="1"/>
        <v>6.7391304347826128E-2</v>
      </c>
      <c r="L51" s="22">
        <f t="shared" si="1"/>
        <v>7.9956521739130446</v>
      </c>
      <c r="M51" s="22">
        <f t="shared" si="1"/>
        <v>17.730434782608697</v>
      </c>
      <c r="N51" s="22">
        <f t="shared" si="1"/>
        <v>2.0760869565217392</v>
      </c>
      <c r="O51" s="22">
        <f t="shared" si="1"/>
        <v>7.9543478260869573</v>
      </c>
      <c r="P51" s="22">
        <f t="shared" si="1"/>
        <v>79.723913043478262</v>
      </c>
    </row>
    <row r="52" spans="1:18">
      <c r="B52" s="23">
        <f>SUMPRODUCT(B4:B49,$R$4:$R$49)</f>
        <v>5.7032877187238178</v>
      </c>
      <c r="C52" s="23">
        <f t="shared" ref="C52:P52" si="2">SUMPRODUCT(C4:C49,$R$4:$R$49)</f>
        <v>0.38446278444930249</v>
      </c>
      <c r="D52" s="23">
        <f t="shared" si="2"/>
        <v>4.104858389268208</v>
      </c>
      <c r="E52" s="23">
        <f t="shared" si="2"/>
        <v>4.6244672142987842</v>
      </c>
      <c r="F52" s="23">
        <f t="shared" si="2"/>
        <v>0.99799693762579345</v>
      </c>
      <c r="G52" s="23">
        <f t="shared" si="2"/>
        <v>25.840246145549443</v>
      </c>
      <c r="H52" s="23">
        <f t="shared" si="2"/>
        <v>3.0970214077291236</v>
      </c>
      <c r="I52" s="23">
        <f t="shared" si="2"/>
        <v>0.10937202068547108</v>
      </c>
      <c r="J52" s="23">
        <f t="shared" si="2"/>
        <v>0.95271713485039644</v>
      </c>
      <c r="K52" s="23">
        <f t="shared" si="2"/>
        <v>7.0241041592434605E-2</v>
      </c>
      <c r="L52" s="23">
        <f t="shared" si="2"/>
        <v>7.5378203214529886</v>
      </c>
      <c r="M52" s="23">
        <f t="shared" si="2"/>
        <v>19.002574127753</v>
      </c>
      <c r="N52" s="23">
        <f t="shared" si="2"/>
        <v>2.3885488390905323</v>
      </c>
      <c r="O52" s="23">
        <f t="shared" si="2"/>
        <v>7.4111824809083116</v>
      </c>
      <c r="P52" s="23">
        <f t="shared" si="2"/>
        <v>82.216282585876471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A10" workbookViewId="0">
      <selection activeCell="P31" sqref="P30:P31"/>
    </sheetView>
  </sheetViews>
  <sheetFormatPr defaultRowHeight="13.5"/>
  <cols>
    <col min="4" max="4" width="11.75" customWidth="1"/>
  </cols>
  <sheetData>
    <row r="1" spans="1:13">
      <c r="C1" t="s">
        <v>74</v>
      </c>
      <c r="D1" t="s">
        <v>75</v>
      </c>
      <c r="F1" t="s">
        <v>76</v>
      </c>
    </row>
    <row r="2" spans="1:13">
      <c r="A2" s="5" t="s">
        <v>3</v>
      </c>
      <c r="B2" s="6" t="s">
        <v>4</v>
      </c>
      <c r="C2" t="s">
        <v>69</v>
      </c>
      <c r="D2" t="s">
        <v>70</v>
      </c>
      <c r="E2" s="6" t="s">
        <v>4</v>
      </c>
      <c r="F2" t="s">
        <v>71</v>
      </c>
      <c r="G2" t="s">
        <v>72</v>
      </c>
      <c r="H2" s="6" t="s">
        <v>73</v>
      </c>
      <c r="I2" t="s">
        <v>71</v>
      </c>
      <c r="J2" t="s">
        <v>72</v>
      </c>
      <c r="K2" s="6" t="s">
        <v>79</v>
      </c>
      <c r="L2" t="s">
        <v>71</v>
      </c>
      <c r="M2" t="s">
        <v>72</v>
      </c>
    </row>
    <row r="3" spans="1:13">
      <c r="A3" s="5"/>
      <c r="B3" s="6"/>
      <c r="C3">
        <v>0</v>
      </c>
      <c r="D3">
        <v>0</v>
      </c>
      <c r="E3" s="6"/>
      <c r="G3">
        <v>0</v>
      </c>
      <c r="H3" s="6"/>
      <c r="J3">
        <v>0</v>
      </c>
      <c r="K3" s="6"/>
      <c r="M3">
        <v>0</v>
      </c>
    </row>
    <row r="4" spans="1:13">
      <c r="A4" s="5" t="s">
        <v>66</v>
      </c>
      <c r="B4" s="10">
        <v>1.2</v>
      </c>
      <c r="C4">
        <f>1/46</f>
        <v>2.1739130434782608E-2</v>
      </c>
      <c r="D4">
        <f>D3+C4</f>
        <v>2.1739130434782608E-2</v>
      </c>
      <c r="E4" s="10">
        <v>1.2</v>
      </c>
      <c r="F4">
        <f>E4/E$50</f>
        <v>4.2613636363636369E-3</v>
      </c>
      <c r="G4">
        <f>G3+F4</f>
        <v>4.2613636363636369E-3</v>
      </c>
      <c r="H4" s="10">
        <v>1.4</v>
      </c>
      <c r="I4">
        <f>H4/H$50</f>
        <v>5.6406124093472988E-3</v>
      </c>
      <c r="J4">
        <f>J3+I4</f>
        <v>5.6406124093472988E-3</v>
      </c>
      <c r="K4" s="10">
        <v>17.8</v>
      </c>
      <c r="L4">
        <f>K4/K$50</f>
        <v>1.6117348786671499E-2</v>
      </c>
      <c r="M4">
        <f>M3+L4</f>
        <v>1.6117348786671499E-2</v>
      </c>
    </row>
    <row r="5" spans="1:13">
      <c r="A5" s="12" t="s">
        <v>65</v>
      </c>
      <c r="B5" s="13">
        <v>2.2000000000000002</v>
      </c>
      <c r="C5">
        <f t="shared" ref="C5:C49" si="0">1/46</f>
        <v>2.1739130434782608E-2</v>
      </c>
      <c r="D5">
        <f t="shared" ref="D5:D49" si="1">D4+C5</f>
        <v>4.3478260869565216E-2</v>
      </c>
      <c r="E5" s="13">
        <v>2.2000000000000002</v>
      </c>
      <c r="F5">
        <f t="shared" ref="F5:F49" si="2">E5/E$50</f>
        <v>7.8125000000000017E-3</v>
      </c>
      <c r="G5">
        <f t="shared" ref="G5:G49" si="3">G4+F5</f>
        <v>1.207386363636364E-2</v>
      </c>
      <c r="H5" s="13">
        <v>2.4</v>
      </c>
      <c r="I5">
        <f t="shared" ref="I5:I49" si="4">H5/H$50</f>
        <v>9.669621273166798E-3</v>
      </c>
      <c r="J5">
        <f t="shared" ref="J5:J49" si="5">J4+I5</f>
        <v>1.5310233682514097E-2</v>
      </c>
      <c r="K5" s="13">
        <v>18.2</v>
      </c>
      <c r="L5">
        <f t="shared" ref="L5:L49" si="6">K5/K$50</f>
        <v>1.6479536399855128E-2</v>
      </c>
      <c r="M5">
        <f t="shared" ref="M5:M49" si="7">M4+L5</f>
        <v>3.2596885186526627E-2</v>
      </c>
    </row>
    <row r="6" spans="1:13">
      <c r="A6" s="9" t="s">
        <v>63</v>
      </c>
      <c r="B6" s="15">
        <v>2.9</v>
      </c>
      <c r="C6">
        <f t="shared" si="0"/>
        <v>2.1739130434782608E-2</v>
      </c>
      <c r="D6">
        <f t="shared" si="1"/>
        <v>6.5217391304347824E-2</v>
      </c>
      <c r="E6" s="15">
        <v>2.9</v>
      </c>
      <c r="F6">
        <f t="shared" si="2"/>
        <v>1.0298295454545456E-2</v>
      </c>
      <c r="G6">
        <f t="shared" si="3"/>
        <v>2.2372159090909095E-2</v>
      </c>
      <c r="H6" s="15">
        <v>2.6</v>
      </c>
      <c r="I6">
        <f t="shared" si="4"/>
        <v>1.04754230459307E-2</v>
      </c>
      <c r="J6">
        <f t="shared" si="5"/>
        <v>2.5785656728444795E-2</v>
      </c>
      <c r="K6" s="15">
        <v>18.399999999999999</v>
      </c>
      <c r="L6">
        <f t="shared" si="6"/>
        <v>1.6660630206446939E-2</v>
      </c>
      <c r="M6">
        <f t="shared" si="7"/>
        <v>4.9257515392973565E-2</v>
      </c>
    </row>
    <row r="7" spans="1:13">
      <c r="A7" s="20" t="s">
        <v>36</v>
      </c>
      <c r="B7" s="15">
        <v>4.0999999999999996</v>
      </c>
      <c r="C7">
        <f t="shared" si="0"/>
        <v>2.1739130434782608E-2</v>
      </c>
      <c r="D7">
        <f t="shared" si="1"/>
        <v>8.6956521739130432E-2</v>
      </c>
      <c r="E7" s="15">
        <v>4.0999999999999996</v>
      </c>
      <c r="F7">
        <f t="shared" si="2"/>
        <v>1.4559659090909092E-2</v>
      </c>
      <c r="G7">
        <f t="shared" si="3"/>
        <v>3.6931818181818191E-2</v>
      </c>
      <c r="H7" s="15">
        <v>2.6</v>
      </c>
      <c r="I7">
        <f t="shared" si="4"/>
        <v>1.04754230459307E-2</v>
      </c>
      <c r="J7">
        <f t="shared" si="5"/>
        <v>3.6261079774375496E-2</v>
      </c>
      <c r="K7" s="15">
        <v>18.899999999999999</v>
      </c>
      <c r="L7">
        <f t="shared" si="6"/>
        <v>1.7113364722926478E-2</v>
      </c>
      <c r="M7">
        <f t="shared" si="7"/>
        <v>6.6370880115900047E-2</v>
      </c>
    </row>
    <row r="8" spans="1:13">
      <c r="A8" s="9" t="s">
        <v>43</v>
      </c>
      <c r="B8" s="15">
        <v>4.3</v>
      </c>
      <c r="C8">
        <f t="shared" si="0"/>
        <v>2.1739130434782608E-2</v>
      </c>
      <c r="D8">
        <f t="shared" si="1"/>
        <v>0.10869565217391304</v>
      </c>
      <c r="E8" s="15">
        <v>4.3</v>
      </c>
      <c r="F8">
        <f t="shared" si="2"/>
        <v>1.5269886363636366E-2</v>
      </c>
      <c r="G8">
        <f t="shared" si="3"/>
        <v>5.2201704545454558E-2</v>
      </c>
      <c r="H8" s="15">
        <v>2.6</v>
      </c>
      <c r="I8">
        <f t="shared" si="4"/>
        <v>1.04754230459307E-2</v>
      </c>
      <c r="J8">
        <f t="shared" si="5"/>
        <v>4.6736502820306197E-2</v>
      </c>
      <c r="K8" s="15">
        <v>19.100000000000001</v>
      </c>
      <c r="L8">
        <f t="shared" si="6"/>
        <v>1.7294458529518292E-2</v>
      </c>
      <c r="M8">
        <f t="shared" si="7"/>
        <v>8.3665338645418336E-2</v>
      </c>
    </row>
    <row r="9" spans="1:13">
      <c r="A9" s="9" t="s">
        <v>60</v>
      </c>
      <c r="B9" s="15">
        <v>4.5999999999999996</v>
      </c>
      <c r="C9">
        <f t="shared" si="0"/>
        <v>2.1739130434782608E-2</v>
      </c>
      <c r="D9">
        <f t="shared" si="1"/>
        <v>0.13043478260869565</v>
      </c>
      <c r="E9" s="15">
        <v>4.5999999999999996</v>
      </c>
      <c r="F9">
        <f t="shared" si="2"/>
        <v>1.6335227272727272E-2</v>
      </c>
      <c r="G9">
        <f t="shared" si="3"/>
        <v>6.8536931818181823E-2</v>
      </c>
      <c r="H9" s="15">
        <v>2.7</v>
      </c>
      <c r="I9">
        <f t="shared" si="4"/>
        <v>1.0878323932312649E-2</v>
      </c>
      <c r="J9">
        <f t="shared" si="5"/>
        <v>5.761482675261885E-2</v>
      </c>
      <c r="K9" s="15">
        <v>19.5</v>
      </c>
      <c r="L9">
        <f t="shared" si="6"/>
        <v>1.7656646142701921E-2</v>
      </c>
      <c r="M9">
        <f t="shared" si="7"/>
        <v>0.10132198478812025</v>
      </c>
    </row>
    <row r="10" spans="1:13">
      <c r="A10" s="17" t="s">
        <v>62</v>
      </c>
      <c r="B10" s="18">
        <v>4.5999999999999996</v>
      </c>
      <c r="C10">
        <f t="shared" si="0"/>
        <v>2.1739130434782608E-2</v>
      </c>
      <c r="D10">
        <f t="shared" si="1"/>
        <v>0.15217391304347827</v>
      </c>
      <c r="E10" s="18">
        <v>4.5999999999999996</v>
      </c>
      <c r="F10">
        <f t="shared" si="2"/>
        <v>1.6335227272727272E-2</v>
      </c>
      <c r="G10">
        <f t="shared" si="3"/>
        <v>8.4872159090909088E-2</v>
      </c>
      <c r="H10" s="18">
        <v>2.9</v>
      </c>
      <c r="I10">
        <f t="shared" si="4"/>
        <v>1.1684125705076549E-2</v>
      </c>
      <c r="J10">
        <f t="shared" si="5"/>
        <v>6.9298952457695406E-2</v>
      </c>
      <c r="K10" s="18">
        <v>19.8</v>
      </c>
      <c r="L10">
        <f t="shared" si="6"/>
        <v>1.7928286852589643E-2</v>
      </c>
      <c r="M10">
        <f t="shared" si="7"/>
        <v>0.11925027164070989</v>
      </c>
    </row>
    <row r="11" spans="1:13">
      <c r="A11" s="12" t="s">
        <v>31</v>
      </c>
      <c r="B11" s="13">
        <v>4.8</v>
      </c>
      <c r="C11">
        <f t="shared" si="0"/>
        <v>2.1739130434782608E-2</v>
      </c>
      <c r="D11">
        <f t="shared" si="1"/>
        <v>0.17391304347826086</v>
      </c>
      <c r="E11" s="13">
        <v>4.8</v>
      </c>
      <c r="F11">
        <f t="shared" si="2"/>
        <v>1.7045454545454548E-2</v>
      </c>
      <c r="G11">
        <f t="shared" si="3"/>
        <v>0.10191761363636363</v>
      </c>
      <c r="H11" s="13">
        <v>3.1</v>
      </c>
      <c r="I11">
        <f t="shared" si="4"/>
        <v>1.2489927477840449E-2</v>
      </c>
      <c r="J11">
        <f t="shared" si="5"/>
        <v>8.1788879935535852E-2</v>
      </c>
      <c r="K11" s="13">
        <v>20.2</v>
      </c>
      <c r="L11">
        <f t="shared" si="6"/>
        <v>1.8290474465773272E-2</v>
      </c>
      <c r="M11">
        <f t="shared" si="7"/>
        <v>0.13754074610648317</v>
      </c>
    </row>
    <row r="12" spans="1:13">
      <c r="A12" s="9" t="s">
        <v>34</v>
      </c>
      <c r="B12" s="15">
        <v>4.9000000000000004</v>
      </c>
      <c r="C12">
        <f t="shared" si="0"/>
        <v>2.1739130434782608E-2</v>
      </c>
      <c r="D12">
        <f t="shared" si="1"/>
        <v>0.19565217391304346</v>
      </c>
      <c r="E12" s="15">
        <v>4.9000000000000004</v>
      </c>
      <c r="F12">
        <f t="shared" si="2"/>
        <v>1.7400568181818184E-2</v>
      </c>
      <c r="G12">
        <f t="shared" si="3"/>
        <v>0.11931818181818182</v>
      </c>
      <c r="H12" s="15">
        <v>3.1</v>
      </c>
      <c r="I12">
        <f t="shared" si="4"/>
        <v>1.2489927477840449E-2</v>
      </c>
      <c r="J12">
        <f t="shared" si="5"/>
        <v>9.4278807413376298E-2</v>
      </c>
      <c r="K12" s="15">
        <v>20.5</v>
      </c>
      <c r="L12">
        <f t="shared" si="6"/>
        <v>1.8562115175660993E-2</v>
      </c>
      <c r="M12">
        <f t="shared" si="7"/>
        <v>0.15610286128214418</v>
      </c>
    </row>
    <row r="13" spans="1:13">
      <c r="A13" s="9" t="s">
        <v>47</v>
      </c>
      <c r="B13" s="15">
        <v>4.9000000000000004</v>
      </c>
      <c r="C13">
        <f t="shared" si="0"/>
        <v>2.1739130434782608E-2</v>
      </c>
      <c r="D13">
        <f t="shared" si="1"/>
        <v>0.21739130434782605</v>
      </c>
      <c r="E13" s="15">
        <v>4.9000000000000004</v>
      </c>
      <c r="F13">
        <f t="shared" si="2"/>
        <v>1.7400568181818184E-2</v>
      </c>
      <c r="G13">
        <f t="shared" si="3"/>
        <v>0.13671875</v>
      </c>
      <c r="H13" s="15">
        <v>3.2</v>
      </c>
      <c r="I13">
        <f t="shared" si="4"/>
        <v>1.2892828364222399E-2</v>
      </c>
      <c r="J13">
        <f t="shared" si="5"/>
        <v>0.10717163577759869</v>
      </c>
      <c r="K13" s="15">
        <v>21</v>
      </c>
      <c r="L13">
        <f t="shared" si="6"/>
        <v>1.9014849692140533E-2</v>
      </c>
      <c r="M13">
        <f t="shared" si="7"/>
        <v>0.17511771097428472</v>
      </c>
    </row>
    <row r="14" spans="1:13">
      <c r="A14" s="9" t="s">
        <v>64</v>
      </c>
      <c r="B14" s="15">
        <v>4.9000000000000004</v>
      </c>
      <c r="C14">
        <f t="shared" si="0"/>
        <v>2.1739130434782608E-2</v>
      </c>
      <c r="D14">
        <f t="shared" si="1"/>
        <v>0.23913043478260865</v>
      </c>
      <c r="E14" s="15">
        <v>4.9000000000000004</v>
      </c>
      <c r="F14">
        <f t="shared" si="2"/>
        <v>1.7400568181818184E-2</v>
      </c>
      <c r="G14">
        <f t="shared" si="3"/>
        <v>0.15411931818181818</v>
      </c>
      <c r="H14" s="15">
        <v>3.4</v>
      </c>
      <c r="I14">
        <f t="shared" si="4"/>
        <v>1.3698630136986299E-2</v>
      </c>
      <c r="J14">
        <f t="shared" si="5"/>
        <v>0.120870265914585</v>
      </c>
      <c r="K14" s="15">
        <v>21.2</v>
      </c>
      <c r="L14">
        <f t="shared" si="6"/>
        <v>1.9195943498732344E-2</v>
      </c>
      <c r="M14">
        <f t="shared" si="7"/>
        <v>0.19431365447301707</v>
      </c>
    </row>
    <row r="15" spans="1:13">
      <c r="A15" s="20" t="s">
        <v>21</v>
      </c>
      <c r="B15" s="15">
        <v>5.2</v>
      </c>
      <c r="C15">
        <f t="shared" si="0"/>
        <v>2.1739130434782608E-2</v>
      </c>
      <c r="D15">
        <f t="shared" si="1"/>
        <v>0.26086956521739124</v>
      </c>
      <c r="E15" s="15">
        <v>5.2</v>
      </c>
      <c r="F15">
        <f t="shared" si="2"/>
        <v>1.8465909090909095E-2</v>
      </c>
      <c r="G15">
        <f t="shared" si="3"/>
        <v>0.17258522727272727</v>
      </c>
      <c r="H15" s="15">
        <v>3.6</v>
      </c>
      <c r="I15">
        <f t="shared" si="4"/>
        <v>1.4504431909750199E-2</v>
      </c>
      <c r="J15">
        <f t="shared" si="5"/>
        <v>0.1353746978243352</v>
      </c>
      <c r="K15" s="15">
        <v>21.3</v>
      </c>
      <c r="L15">
        <f t="shared" si="6"/>
        <v>1.9286490402028254E-2</v>
      </c>
      <c r="M15">
        <f t="shared" si="7"/>
        <v>0.21360014487504533</v>
      </c>
    </row>
    <row r="16" spans="1:13">
      <c r="A16" s="17" t="s">
        <v>44</v>
      </c>
      <c r="B16" s="18">
        <v>5.2</v>
      </c>
      <c r="C16">
        <f t="shared" si="0"/>
        <v>2.1739130434782608E-2</v>
      </c>
      <c r="D16">
        <f t="shared" si="1"/>
        <v>0.28260869565217384</v>
      </c>
      <c r="E16" s="18">
        <v>5.2</v>
      </c>
      <c r="F16">
        <f t="shared" si="2"/>
        <v>1.8465909090909095E-2</v>
      </c>
      <c r="G16">
        <f t="shared" si="3"/>
        <v>0.19105113636363635</v>
      </c>
      <c r="H16" s="18">
        <v>3.6</v>
      </c>
      <c r="I16">
        <f t="shared" si="4"/>
        <v>1.4504431909750199E-2</v>
      </c>
      <c r="J16">
        <f t="shared" si="5"/>
        <v>0.1498791297340854</v>
      </c>
      <c r="K16" s="18">
        <v>21.4</v>
      </c>
      <c r="L16">
        <f t="shared" si="6"/>
        <v>1.9377037305324158E-2</v>
      </c>
      <c r="M16">
        <f t="shared" si="7"/>
        <v>0.2329771821803695</v>
      </c>
    </row>
    <row r="17" spans="1:17">
      <c r="A17" s="12" t="s">
        <v>56</v>
      </c>
      <c r="B17" s="13">
        <v>5.3</v>
      </c>
      <c r="C17">
        <f t="shared" si="0"/>
        <v>2.1739130434782608E-2</v>
      </c>
      <c r="D17">
        <f t="shared" si="1"/>
        <v>0.30434782608695643</v>
      </c>
      <c r="E17" s="13">
        <v>5.3</v>
      </c>
      <c r="F17">
        <f t="shared" si="2"/>
        <v>1.8821022727272728E-2</v>
      </c>
      <c r="G17">
        <f t="shared" si="3"/>
        <v>0.20987215909090909</v>
      </c>
      <c r="H17" s="13">
        <v>3.6</v>
      </c>
      <c r="I17">
        <f t="shared" si="4"/>
        <v>1.4504431909750199E-2</v>
      </c>
      <c r="J17">
        <f t="shared" si="5"/>
        <v>0.16438356164383561</v>
      </c>
      <c r="K17" s="13">
        <v>21.6</v>
      </c>
      <c r="L17">
        <f t="shared" si="6"/>
        <v>1.9558131111915976E-2</v>
      </c>
      <c r="M17">
        <f t="shared" si="7"/>
        <v>0.25253531329228546</v>
      </c>
    </row>
    <row r="18" spans="1:17">
      <c r="A18" s="9" t="s">
        <v>48</v>
      </c>
      <c r="B18" s="15">
        <v>5.4</v>
      </c>
      <c r="C18">
        <f t="shared" si="0"/>
        <v>2.1739130434782608E-2</v>
      </c>
      <c r="D18">
        <f t="shared" si="1"/>
        <v>0.32608695652173902</v>
      </c>
      <c r="E18" s="15">
        <v>5.4</v>
      </c>
      <c r="F18">
        <f t="shared" si="2"/>
        <v>1.9176136363636367E-2</v>
      </c>
      <c r="G18">
        <f t="shared" si="3"/>
        <v>0.22904829545454547</v>
      </c>
      <c r="H18" s="15">
        <v>3.7</v>
      </c>
      <c r="I18">
        <f t="shared" si="4"/>
        <v>1.4907332796132149E-2</v>
      </c>
      <c r="J18">
        <f t="shared" si="5"/>
        <v>0.17929089443996776</v>
      </c>
      <c r="K18" s="15">
        <v>21.7</v>
      </c>
      <c r="L18">
        <f t="shared" si="6"/>
        <v>1.9648678015211883E-2</v>
      </c>
      <c r="M18">
        <f t="shared" si="7"/>
        <v>0.27218399130749732</v>
      </c>
    </row>
    <row r="19" spans="1:17">
      <c r="A19" s="9" t="s">
        <v>53</v>
      </c>
      <c r="B19" s="15">
        <v>5.4</v>
      </c>
      <c r="C19">
        <f t="shared" si="0"/>
        <v>2.1739130434782608E-2</v>
      </c>
      <c r="D19">
        <f t="shared" si="1"/>
        <v>0.34782608695652162</v>
      </c>
      <c r="E19" s="15">
        <v>5.4</v>
      </c>
      <c r="F19">
        <f t="shared" si="2"/>
        <v>1.9176136363636367E-2</v>
      </c>
      <c r="G19">
        <f t="shared" si="3"/>
        <v>0.24822443181818182</v>
      </c>
      <c r="H19" s="15">
        <v>3.7</v>
      </c>
      <c r="I19">
        <f t="shared" si="4"/>
        <v>1.4907332796132149E-2</v>
      </c>
      <c r="J19">
        <f t="shared" si="5"/>
        <v>0.19419822723609992</v>
      </c>
      <c r="K19" s="15">
        <v>22</v>
      </c>
      <c r="L19">
        <f t="shared" si="6"/>
        <v>1.9920318725099605E-2</v>
      </c>
      <c r="M19">
        <f t="shared" si="7"/>
        <v>0.2921043100325969</v>
      </c>
    </row>
    <row r="20" spans="1:17">
      <c r="A20" s="17" t="s">
        <v>57</v>
      </c>
      <c r="B20" s="18">
        <v>5.4</v>
      </c>
      <c r="C20">
        <f t="shared" si="0"/>
        <v>2.1739130434782608E-2</v>
      </c>
      <c r="D20">
        <f t="shared" si="1"/>
        <v>0.36956521739130421</v>
      </c>
      <c r="E20" s="18">
        <v>5.4</v>
      </c>
      <c r="F20">
        <f t="shared" si="2"/>
        <v>1.9176136363636367E-2</v>
      </c>
      <c r="G20">
        <f t="shared" si="3"/>
        <v>0.26740056818181818</v>
      </c>
      <c r="H20" s="18">
        <v>3.8</v>
      </c>
      <c r="I20">
        <f t="shared" si="4"/>
        <v>1.5310233682514099E-2</v>
      </c>
      <c r="J20">
        <f t="shared" si="5"/>
        <v>0.20950846091861403</v>
      </c>
      <c r="K20" s="18">
        <v>22.1</v>
      </c>
      <c r="L20">
        <f t="shared" si="6"/>
        <v>2.0010865628395512E-2</v>
      </c>
      <c r="M20">
        <f t="shared" si="7"/>
        <v>0.31211517566099239</v>
      </c>
    </row>
    <row r="21" spans="1:17">
      <c r="A21" s="12" t="s">
        <v>58</v>
      </c>
      <c r="B21" s="13">
        <v>5.4</v>
      </c>
      <c r="C21">
        <f t="shared" si="0"/>
        <v>2.1739130434782608E-2</v>
      </c>
      <c r="D21">
        <f t="shared" si="1"/>
        <v>0.39130434782608681</v>
      </c>
      <c r="E21" s="13">
        <v>5.4</v>
      </c>
      <c r="F21">
        <f t="shared" si="2"/>
        <v>1.9176136363636367E-2</v>
      </c>
      <c r="G21">
        <f t="shared" si="3"/>
        <v>0.28657670454545453</v>
      </c>
      <c r="H21" s="13">
        <v>3.8</v>
      </c>
      <c r="I21">
        <f t="shared" si="4"/>
        <v>1.5310233682514099E-2</v>
      </c>
      <c r="J21">
        <f t="shared" si="5"/>
        <v>0.22481869460112813</v>
      </c>
      <c r="K21" s="13">
        <v>22.1</v>
      </c>
      <c r="L21">
        <f t="shared" si="6"/>
        <v>2.0010865628395512E-2</v>
      </c>
      <c r="M21">
        <f t="shared" si="7"/>
        <v>0.33212604128938789</v>
      </c>
    </row>
    <row r="22" spans="1:17">
      <c r="A22" s="9" t="s">
        <v>42</v>
      </c>
      <c r="B22" s="15">
        <v>5.5</v>
      </c>
      <c r="C22">
        <f t="shared" si="0"/>
        <v>2.1739130434782608E-2</v>
      </c>
      <c r="D22">
        <f t="shared" si="1"/>
        <v>0.4130434782608694</v>
      </c>
      <c r="E22" s="15">
        <v>5.5</v>
      </c>
      <c r="F22">
        <f t="shared" si="2"/>
        <v>1.9531250000000003E-2</v>
      </c>
      <c r="G22">
        <f t="shared" si="3"/>
        <v>0.30610795454545453</v>
      </c>
      <c r="H22" s="15">
        <v>3.9</v>
      </c>
      <c r="I22">
        <f t="shared" si="4"/>
        <v>1.5713134568896048E-2</v>
      </c>
      <c r="J22">
        <f t="shared" si="5"/>
        <v>0.24053182917002419</v>
      </c>
      <c r="K22" s="15">
        <v>22.5</v>
      </c>
      <c r="L22">
        <f t="shared" si="6"/>
        <v>2.0373053241579141E-2</v>
      </c>
      <c r="M22">
        <f t="shared" si="7"/>
        <v>0.35249909453096701</v>
      </c>
      <c r="O22" t="s">
        <v>77</v>
      </c>
      <c r="Q22">
        <f>2*SUMPRODUCT(D4:D49,F4:F49)-SUMPRODUCT(C4:C49,F4:F49)-1</f>
        <v>0.17139636857707474</v>
      </c>
    </row>
    <row r="23" spans="1:17">
      <c r="A23" s="17" t="s">
        <v>49</v>
      </c>
      <c r="B23" s="18">
        <v>5.5</v>
      </c>
      <c r="C23">
        <f t="shared" si="0"/>
        <v>2.1739130434782608E-2</v>
      </c>
      <c r="D23">
        <f t="shared" si="1"/>
        <v>0.434782608695652</v>
      </c>
      <c r="E23" s="18">
        <v>5.5</v>
      </c>
      <c r="F23">
        <f t="shared" si="2"/>
        <v>1.9531250000000003E-2</v>
      </c>
      <c r="G23">
        <f t="shared" si="3"/>
        <v>0.32563920454545453</v>
      </c>
      <c r="H23" s="18">
        <v>3.9</v>
      </c>
      <c r="I23">
        <f t="shared" si="4"/>
        <v>1.5713134568896048E-2</v>
      </c>
      <c r="J23">
        <f t="shared" si="5"/>
        <v>0.25624496373892025</v>
      </c>
      <c r="K23" s="18">
        <v>22.7</v>
      </c>
      <c r="L23">
        <f t="shared" si="6"/>
        <v>2.0554147048170955E-2</v>
      </c>
      <c r="M23">
        <f t="shared" si="7"/>
        <v>0.37305324157913794</v>
      </c>
      <c r="O23" t="s">
        <v>78</v>
      </c>
      <c r="Q23">
        <f>2*SUMPRODUCT(D4:D49,I4:I49)-SUMPRODUCT(C4:C49,I4:I49)-1</f>
        <v>0.3101811302245725</v>
      </c>
    </row>
    <row r="24" spans="1:17">
      <c r="A24" s="12" t="s">
        <v>55</v>
      </c>
      <c r="B24" s="13">
        <v>5.5</v>
      </c>
      <c r="C24">
        <f t="shared" si="0"/>
        <v>2.1739130434782608E-2</v>
      </c>
      <c r="D24">
        <f t="shared" si="1"/>
        <v>0.45652173913043459</v>
      </c>
      <c r="E24" s="13">
        <v>5.5</v>
      </c>
      <c r="F24">
        <f t="shared" si="2"/>
        <v>1.9531250000000003E-2</v>
      </c>
      <c r="G24">
        <f t="shared" si="3"/>
        <v>0.34517045454545453</v>
      </c>
      <c r="H24" s="13">
        <v>4</v>
      </c>
      <c r="I24">
        <f t="shared" si="4"/>
        <v>1.6116035455278E-2</v>
      </c>
      <c r="J24">
        <f t="shared" si="5"/>
        <v>0.27236099919419826</v>
      </c>
      <c r="K24" s="13">
        <v>23</v>
      </c>
      <c r="L24">
        <f t="shared" si="6"/>
        <v>2.0825787758058677E-2</v>
      </c>
      <c r="M24">
        <f t="shared" si="7"/>
        <v>0.3938790293371966</v>
      </c>
      <c r="O24" t="s">
        <v>80</v>
      </c>
      <c r="Q24">
        <f>2*SUMPRODUCT(D4:D49,L4:L49)-SUMPRODUCT(C4:C49,L4:L49)-1</f>
        <v>9.2720028975008972E-2</v>
      </c>
    </row>
    <row r="25" spans="1:17">
      <c r="A25" s="9" t="s">
        <v>54</v>
      </c>
      <c r="B25" s="15">
        <v>5.6</v>
      </c>
      <c r="C25">
        <f t="shared" si="0"/>
        <v>2.1739130434782608E-2</v>
      </c>
      <c r="D25">
        <f t="shared" si="1"/>
        <v>0.47826086956521718</v>
      </c>
      <c r="E25" s="15">
        <v>5.6</v>
      </c>
      <c r="F25">
        <f t="shared" si="2"/>
        <v>1.9886363636363636E-2</v>
      </c>
      <c r="G25">
        <f t="shared" si="3"/>
        <v>0.36505681818181818</v>
      </c>
      <c r="H25" s="15">
        <v>4.2</v>
      </c>
      <c r="I25">
        <f t="shared" si="4"/>
        <v>1.69218372280419E-2</v>
      </c>
      <c r="J25">
        <f t="shared" si="5"/>
        <v>0.28928283642224017</v>
      </c>
      <c r="K25" s="15">
        <v>23</v>
      </c>
      <c r="L25">
        <f t="shared" si="6"/>
        <v>2.0825787758058677E-2</v>
      </c>
      <c r="M25">
        <f t="shared" si="7"/>
        <v>0.41470481709525525</v>
      </c>
    </row>
    <row r="26" spans="1:17">
      <c r="A26" s="9" t="s">
        <v>30</v>
      </c>
      <c r="B26" s="15">
        <v>5.7</v>
      </c>
      <c r="C26">
        <f t="shared" si="0"/>
        <v>2.1739130434782608E-2</v>
      </c>
      <c r="D26">
        <f t="shared" si="1"/>
        <v>0.49999999999999978</v>
      </c>
      <c r="E26" s="15">
        <v>5.7</v>
      </c>
      <c r="F26">
        <f t="shared" si="2"/>
        <v>2.0241477272727276E-2</v>
      </c>
      <c r="G26">
        <f t="shared" si="3"/>
        <v>0.38529829545454547</v>
      </c>
      <c r="H26" s="15">
        <v>4.2</v>
      </c>
      <c r="I26">
        <f t="shared" si="4"/>
        <v>1.69218372280419E-2</v>
      </c>
      <c r="J26">
        <f t="shared" si="5"/>
        <v>0.30620467365028209</v>
      </c>
      <c r="K26" s="15">
        <v>23</v>
      </c>
      <c r="L26">
        <f t="shared" si="6"/>
        <v>2.0825787758058677E-2</v>
      </c>
      <c r="M26">
        <f t="shared" si="7"/>
        <v>0.43553060485331391</v>
      </c>
    </row>
    <row r="27" spans="1:17">
      <c r="A27" s="17" t="s">
        <v>37</v>
      </c>
      <c r="B27" s="18">
        <v>5.7</v>
      </c>
      <c r="C27">
        <f t="shared" si="0"/>
        <v>2.1739130434782608E-2</v>
      </c>
      <c r="D27">
        <f t="shared" si="1"/>
        <v>0.52173913043478237</v>
      </c>
      <c r="E27" s="18">
        <v>5.7</v>
      </c>
      <c r="F27">
        <f t="shared" si="2"/>
        <v>2.0241477272727276E-2</v>
      </c>
      <c r="G27">
        <f t="shared" si="3"/>
        <v>0.40553977272727276</v>
      </c>
      <c r="H27" s="18">
        <v>4.2</v>
      </c>
      <c r="I27">
        <f t="shared" si="4"/>
        <v>1.69218372280419E-2</v>
      </c>
      <c r="J27">
        <f t="shared" si="5"/>
        <v>0.323126510878324</v>
      </c>
      <c r="K27" s="18">
        <v>23.3</v>
      </c>
      <c r="L27">
        <f t="shared" si="6"/>
        <v>2.1097428467946398E-2</v>
      </c>
      <c r="M27">
        <f t="shared" si="7"/>
        <v>0.45662803332126028</v>
      </c>
    </row>
    <row r="28" spans="1:17">
      <c r="A28" s="12" t="s">
        <v>45</v>
      </c>
      <c r="B28" s="13">
        <v>5.8</v>
      </c>
      <c r="C28">
        <f t="shared" si="0"/>
        <v>2.1739130434782608E-2</v>
      </c>
      <c r="D28">
        <f t="shared" si="1"/>
        <v>0.54347826086956497</v>
      </c>
      <c r="E28" s="13">
        <v>5.8</v>
      </c>
      <c r="F28">
        <f t="shared" si="2"/>
        <v>2.0596590909090912E-2</v>
      </c>
      <c r="G28">
        <f t="shared" si="3"/>
        <v>0.42613636363636365</v>
      </c>
      <c r="H28" s="13">
        <v>4.3</v>
      </c>
      <c r="I28">
        <f t="shared" si="4"/>
        <v>1.7324738114423848E-2</v>
      </c>
      <c r="J28">
        <f t="shared" si="5"/>
        <v>0.34045124899274787</v>
      </c>
      <c r="K28" s="13">
        <v>24.1</v>
      </c>
      <c r="L28">
        <f t="shared" si="6"/>
        <v>2.1821803694313659E-2</v>
      </c>
      <c r="M28">
        <f t="shared" si="7"/>
        <v>0.47844983701557392</v>
      </c>
    </row>
    <row r="29" spans="1:17">
      <c r="A29" s="9" t="s">
        <v>28</v>
      </c>
      <c r="B29" s="15">
        <v>6</v>
      </c>
      <c r="C29">
        <f t="shared" si="0"/>
        <v>2.1739130434782608E-2</v>
      </c>
      <c r="D29">
        <f t="shared" si="1"/>
        <v>0.56521739130434756</v>
      </c>
      <c r="E29" s="15">
        <v>6</v>
      </c>
      <c r="F29">
        <f t="shared" si="2"/>
        <v>2.1306818181818184E-2</v>
      </c>
      <c r="G29">
        <f t="shared" si="3"/>
        <v>0.44744318181818182</v>
      </c>
      <c r="H29" s="15">
        <v>4.3</v>
      </c>
      <c r="I29">
        <f t="shared" si="4"/>
        <v>1.7324738114423848E-2</v>
      </c>
      <c r="J29">
        <f t="shared" si="5"/>
        <v>0.35777598710717173</v>
      </c>
      <c r="K29" s="15">
        <v>24.1</v>
      </c>
      <c r="L29">
        <f t="shared" si="6"/>
        <v>2.1821803694313659E-2</v>
      </c>
      <c r="M29">
        <f t="shared" si="7"/>
        <v>0.50027164070988761</v>
      </c>
    </row>
    <row r="30" spans="1:17">
      <c r="A30" s="9" t="s">
        <v>29</v>
      </c>
      <c r="B30" s="15">
        <v>6</v>
      </c>
      <c r="C30">
        <f t="shared" si="0"/>
        <v>2.1739130434782608E-2</v>
      </c>
      <c r="D30">
        <f t="shared" si="1"/>
        <v>0.58695652173913015</v>
      </c>
      <c r="E30" s="15">
        <v>6</v>
      </c>
      <c r="F30">
        <f t="shared" si="2"/>
        <v>2.1306818181818184E-2</v>
      </c>
      <c r="G30">
        <f t="shared" si="3"/>
        <v>0.46875</v>
      </c>
      <c r="H30" s="15">
        <v>4.4000000000000004</v>
      </c>
      <c r="I30">
        <f t="shared" si="4"/>
        <v>1.77276390008058E-2</v>
      </c>
      <c r="J30">
        <f t="shared" si="5"/>
        <v>0.37550362610797755</v>
      </c>
      <c r="K30" s="15">
        <v>24.2</v>
      </c>
      <c r="L30">
        <f t="shared" si="6"/>
        <v>2.1912350597609563E-2</v>
      </c>
      <c r="M30">
        <f t="shared" si="7"/>
        <v>0.52218399130749715</v>
      </c>
    </row>
    <row r="31" spans="1:17">
      <c r="A31" s="9" t="s">
        <v>41</v>
      </c>
      <c r="B31" s="15">
        <v>6.1</v>
      </c>
      <c r="C31">
        <f t="shared" si="0"/>
        <v>2.1739130434782608E-2</v>
      </c>
      <c r="D31">
        <f t="shared" si="1"/>
        <v>0.60869565217391275</v>
      </c>
      <c r="E31" s="15">
        <v>6.1</v>
      </c>
      <c r="F31">
        <f t="shared" si="2"/>
        <v>2.166193181818182E-2</v>
      </c>
      <c r="G31">
        <f t="shared" si="3"/>
        <v>0.49041193181818182</v>
      </c>
      <c r="H31" s="15">
        <v>4.5999999999999996</v>
      </c>
      <c r="I31">
        <f t="shared" si="4"/>
        <v>1.8533440773569696E-2</v>
      </c>
      <c r="J31">
        <f t="shared" si="5"/>
        <v>0.39403706688154727</v>
      </c>
      <c r="K31" s="15">
        <v>24.3</v>
      </c>
      <c r="L31">
        <f t="shared" si="6"/>
        <v>2.2002897500905474E-2</v>
      </c>
      <c r="M31">
        <f t="shared" si="7"/>
        <v>0.5441868888084026</v>
      </c>
    </row>
    <row r="32" spans="1:17">
      <c r="A32" s="9" t="s">
        <v>46</v>
      </c>
      <c r="B32" s="15">
        <v>6.2</v>
      </c>
      <c r="C32">
        <f t="shared" si="0"/>
        <v>2.1739130434782608E-2</v>
      </c>
      <c r="D32">
        <f t="shared" si="1"/>
        <v>0.63043478260869534</v>
      </c>
      <c r="E32" s="15">
        <v>6.2</v>
      </c>
      <c r="F32">
        <f t="shared" si="2"/>
        <v>2.2017045454545459E-2</v>
      </c>
      <c r="G32">
        <f t="shared" si="3"/>
        <v>0.51242897727272729</v>
      </c>
      <c r="H32" s="15">
        <v>4.8</v>
      </c>
      <c r="I32">
        <f t="shared" si="4"/>
        <v>1.9339242546333596E-2</v>
      </c>
      <c r="J32">
        <f t="shared" si="5"/>
        <v>0.41337630942788084</v>
      </c>
      <c r="K32" s="15">
        <v>24.8</v>
      </c>
      <c r="L32">
        <f t="shared" si="6"/>
        <v>2.245563201738501E-2</v>
      </c>
      <c r="M32">
        <f t="shared" si="7"/>
        <v>0.56664252082578759</v>
      </c>
    </row>
    <row r="33" spans="1:13">
      <c r="A33" s="17" t="s">
        <v>61</v>
      </c>
      <c r="B33" s="18">
        <v>6.5</v>
      </c>
      <c r="C33">
        <f t="shared" si="0"/>
        <v>2.1739130434782608E-2</v>
      </c>
      <c r="D33">
        <f t="shared" si="1"/>
        <v>0.65217391304347794</v>
      </c>
      <c r="E33" s="18">
        <v>6.5</v>
      </c>
      <c r="F33">
        <f t="shared" si="2"/>
        <v>2.3082386363636367E-2</v>
      </c>
      <c r="G33">
        <f t="shared" si="3"/>
        <v>0.53551136363636365</v>
      </c>
      <c r="H33" s="18">
        <v>4.9000000000000004</v>
      </c>
      <c r="I33">
        <f t="shared" si="4"/>
        <v>1.9742143432715551E-2</v>
      </c>
      <c r="J33">
        <f t="shared" si="5"/>
        <v>0.43311845286059641</v>
      </c>
      <c r="K33" s="18">
        <v>24.9</v>
      </c>
      <c r="L33">
        <f t="shared" si="6"/>
        <v>2.2546178920680914E-2</v>
      </c>
      <c r="M33">
        <f t="shared" si="7"/>
        <v>0.58918869974646848</v>
      </c>
    </row>
    <row r="34" spans="1:13">
      <c r="A34" s="12" t="s">
        <v>59</v>
      </c>
      <c r="B34" s="13">
        <v>6.6</v>
      </c>
      <c r="C34">
        <f t="shared" si="0"/>
        <v>2.1739130434782608E-2</v>
      </c>
      <c r="D34">
        <f t="shared" si="1"/>
        <v>0.67391304347826053</v>
      </c>
      <c r="E34" s="13">
        <v>6.6</v>
      </c>
      <c r="F34">
        <f t="shared" si="2"/>
        <v>2.34375E-2</v>
      </c>
      <c r="G34">
        <f t="shared" si="3"/>
        <v>0.55894886363636365</v>
      </c>
      <c r="H34" s="13">
        <v>5</v>
      </c>
      <c r="I34">
        <f t="shared" si="4"/>
        <v>2.0145044319097499E-2</v>
      </c>
      <c r="J34">
        <f t="shared" si="5"/>
        <v>0.45326349717969394</v>
      </c>
      <c r="K34" s="13">
        <v>25.1</v>
      </c>
      <c r="L34">
        <f t="shared" si="6"/>
        <v>2.2727272727272731E-2</v>
      </c>
      <c r="M34">
        <f t="shared" si="7"/>
        <v>0.61191597247374119</v>
      </c>
    </row>
    <row r="35" spans="1:13">
      <c r="A35" s="9" t="s">
        <v>22</v>
      </c>
      <c r="B35" s="15">
        <v>6.7</v>
      </c>
      <c r="C35">
        <f t="shared" si="0"/>
        <v>2.1739130434782608E-2</v>
      </c>
      <c r="D35">
        <f t="shared" si="1"/>
        <v>0.69565217391304313</v>
      </c>
      <c r="E35" s="15">
        <v>6.7</v>
      </c>
      <c r="F35">
        <f t="shared" si="2"/>
        <v>2.379261363636364E-2</v>
      </c>
      <c r="G35">
        <f t="shared" si="3"/>
        <v>0.58274147727272729</v>
      </c>
      <c r="H35" s="15">
        <v>5.2</v>
      </c>
      <c r="I35">
        <f t="shared" si="4"/>
        <v>2.0950846091861399E-2</v>
      </c>
      <c r="J35">
        <f t="shared" si="5"/>
        <v>0.47421434327155532</v>
      </c>
      <c r="K35" s="15">
        <v>25.1</v>
      </c>
      <c r="L35">
        <f t="shared" si="6"/>
        <v>2.2727272727272731E-2</v>
      </c>
      <c r="M35">
        <f t="shared" si="7"/>
        <v>0.63464324520101389</v>
      </c>
    </row>
    <row r="36" spans="1:13">
      <c r="A36" s="9" t="s">
        <v>35</v>
      </c>
      <c r="B36" s="15">
        <v>6.7</v>
      </c>
      <c r="C36">
        <f t="shared" si="0"/>
        <v>2.1739130434782608E-2</v>
      </c>
      <c r="D36">
        <f t="shared" si="1"/>
        <v>0.71739130434782572</v>
      </c>
      <c r="E36" s="15">
        <v>6.7</v>
      </c>
      <c r="F36">
        <f t="shared" si="2"/>
        <v>2.379261363636364E-2</v>
      </c>
      <c r="G36">
        <f t="shared" si="3"/>
        <v>0.60653409090909094</v>
      </c>
      <c r="H36" s="15">
        <v>5.2</v>
      </c>
      <c r="I36">
        <f t="shared" si="4"/>
        <v>2.0950846091861399E-2</v>
      </c>
      <c r="J36">
        <f t="shared" si="5"/>
        <v>0.49516518936341669</v>
      </c>
      <c r="K36" s="15">
        <v>25.5</v>
      </c>
      <c r="L36">
        <f t="shared" si="6"/>
        <v>2.308946034045636E-2</v>
      </c>
      <c r="M36">
        <f t="shared" si="7"/>
        <v>0.65773270554147023</v>
      </c>
    </row>
    <row r="37" spans="1:13">
      <c r="A37" s="20" t="s">
        <v>50</v>
      </c>
      <c r="B37" s="15">
        <v>7</v>
      </c>
      <c r="C37">
        <f t="shared" si="0"/>
        <v>2.1739130434782608E-2</v>
      </c>
      <c r="D37">
        <f t="shared" si="1"/>
        <v>0.73913043478260831</v>
      </c>
      <c r="E37" s="15">
        <v>7</v>
      </c>
      <c r="F37">
        <f t="shared" si="2"/>
        <v>2.4857954545454548E-2</v>
      </c>
      <c r="G37">
        <f t="shared" si="3"/>
        <v>0.63139204545454553</v>
      </c>
      <c r="H37" s="15">
        <v>5.2</v>
      </c>
      <c r="I37">
        <f t="shared" si="4"/>
        <v>2.0950846091861399E-2</v>
      </c>
      <c r="J37">
        <f t="shared" si="5"/>
        <v>0.51611603545527807</v>
      </c>
      <c r="K37" s="15">
        <v>25.6</v>
      </c>
      <c r="L37">
        <f t="shared" si="6"/>
        <v>2.3180007243752267E-2</v>
      </c>
      <c r="M37">
        <f t="shared" si="7"/>
        <v>0.68091271278522247</v>
      </c>
    </row>
    <row r="38" spans="1:13">
      <c r="A38" s="17" t="s">
        <v>23</v>
      </c>
      <c r="B38" s="18">
        <v>7.2</v>
      </c>
      <c r="C38">
        <f t="shared" si="0"/>
        <v>2.1739130434782608E-2</v>
      </c>
      <c r="D38">
        <f t="shared" si="1"/>
        <v>0.76086956521739091</v>
      </c>
      <c r="E38" s="18">
        <v>7.2</v>
      </c>
      <c r="F38">
        <f t="shared" si="2"/>
        <v>2.5568181818181823E-2</v>
      </c>
      <c r="G38">
        <f t="shared" si="3"/>
        <v>0.65696022727272729</v>
      </c>
      <c r="H38" s="18">
        <v>5.3</v>
      </c>
      <c r="I38">
        <f t="shared" si="4"/>
        <v>2.1353746978243347E-2</v>
      </c>
      <c r="J38">
        <f t="shared" si="5"/>
        <v>0.53746978243352139</v>
      </c>
      <c r="K38" s="18">
        <v>25.8</v>
      </c>
      <c r="L38">
        <f t="shared" si="6"/>
        <v>2.3361101050344082E-2</v>
      </c>
      <c r="M38">
        <f t="shared" si="7"/>
        <v>0.70427381383556653</v>
      </c>
    </row>
    <row r="39" spans="1:13">
      <c r="A39" s="12" t="s">
        <v>51</v>
      </c>
      <c r="B39" s="13">
        <v>7.3</v>
      </c>
      <c r="C39">
        <f t="shared" si="0"/>
        <v>2.1739130434782608E-2</v>
      </c>
      <c r="D39">
        <f t="shared" si="1"/>
        <v>0.7826086956521735</v>
      </c>
      <c r="E39" s="13">
        <v>7.3</v>
      </c>
      <c r="F39">
        <f t="shared" si="2"/>
        <v>2.5923295454545456E-2</v>
      </c>
      <c r="G39">
        <f t="shared" si="3"/>
        <v>0.68288352272727271</v>
      </c>
      <c r="H39" s="13">
        <v>5.4</v>
      </c>
      <c r="I39">
        <f t="shared" si="4"/>
        <v>2.1756647864625299E-2</v>
      </c>
      <c r="J39">
        <f t="shared" si="5"/>
        <v>0.55922643029814667</v>
      </c>
      <c r="K39" s="13">
        <v>26.4</v>
      </c>
      <c r="L39">
        <f t="shared" si="6"/>
        <v>2.3904382470119525E-2</v>
      </c>
      <c r="M39">
        <f t="shared" si="7"/>
        <v>0.72817819630568603</v>
      </c>
    </row>
    <row r="40" spans="1:13">
      <c r="A40" s="9" t="s">
        <v>40</v>
      </c>
      <c r="B40" s="15">
        <v>7.4</v>
      </c>
      <c r="C40">
        <f t="shared" si="0"/>
        <v>2.1739130434782608E-2</v>
      </c>
      <c r="D40">
        <f t="shared" si="1"/>
        <v>0.8043478260869561</v>
      </c>
      <c r="E40" s="15">
        <v>7.4</v>
      </c>
      <c r="F40">
        <f t="shared" si="2"/>
        <v>2.6278409090909095E-2</v>
      </c>
      <c r="G40">
        <f t="shared" si="3"/>
        <v>0.70916193181818177</v>
      </c>
      <c r="H40" s="15">
        <v>6.2</v>
      </c>
      <c r="I40">
        <f t="shared" si="4"/>
        <v>2.4979854955680898E-2</v>
      </c>
      <c r="J40">
        <f t="shared" si="5"/>
        <v>0.58420628525382756</v>
      </c>
      <c r="K40" s="15">
        <v>26.4</v>
      </c>
      <c r="L40">
        <f t="shared" si="6"/>
        <v>2.3904382470119525E-2</v>
      </c>
      <c r="M40">
        <f t="shared" si="7"/>
        <v>0.75208257877580553</v>
      </c>
    </row>
    <row r="41" spans="1:13">
      <c r="A41" s="9" t="s">
        <v>24</v>
      </c>
      <c r="B41" s="15">
        <v>7.6</v>
      </c>
      <c r="C41">
        <f t="shared" si="0"/>
        <v>2.1739130434782608E-2</v>
      </c>
      <c r="D41">
        <f t="shared" si="1"/>
        <v>0.82608695652173869</v>
      </c>
      <c r="E41" s="15">
        <v>7.6</v>
      </c>
      <c r="F41">
        <f t="shared" si="2"/>
        <v>2.6988636363636364E-2</v>
      </c>
      <c r="G41">
        <f t="shared" si="3"/>
        <v>0.73615056818181812</v>
      </c>
      <c r="H41" s="15">
        <v>6.3</v>
      </c>
      <c r="I41">
        <f t="shared" si="4"/>
        <v>2.5382755842062846E-2</v>
      </c>
      <c r="J41">
        <f t="shared" si="5"/>
        <v>0.6095890410958904</v>
      </c>
      <c r="K41" s="15">
        <v>26.8</v>
      </c>
      <c r="L41">
        <f t="shared" si="6"/>
        <v>2.4266570083303154E-2</v>
      </c>
      <c r="M41">
        <f t="shared" si="7"/>
        <v>0.77634914885910866</v>
      </c>
    </row>
    <row r="42" spans="1:13">
      <c r="A42" s="17" t="s">
        <v>33</v>
      </c>
      <c r="B42" s="18">
        <v>8.1999999999999993</v>
      </c>
      <c r="C42">
        <f t="shared" si="0"/>
        <v>2.1739130434782608E-2</v>
      </c>
      <c r="D42">
        <f t="shared" si="1"/>
        <v>0.84782608695652129</v>
      </c>
      <c r="E42" s="18">
        <v>8.1999999999999993</v>
      </c>
      <c r="F42">
        <f t="shared" si="2"/>
        <v>2.9119318181818184E-2</v>
      </c>
      <c r="G42">
        <f t="shared" si="3"/>
        <v>0.76526988636363635</v>
      </c>
      <c r="H42" s="18">
        <v>6.9</v>
      </c>
      <c r="I42">
        <f t="shared" si="4"/>
        <v>2.7800161160354549E-2</v>
      </c>
      <c r="J42">
        <f t="shared" si="5"/>
        <v>0.63738920225624496</v>
      </c>
      <c r="K42" s="18">
        <v>26.9</v>
      </c>
      <c r="L42">
        <f t="shared" si="6"/>
        <v>2.4357116986599061E-2</v>
      </c>
      <c r="M42">
        <f t="shared" si="7"/>
        <v>0.8007062658457077</v>
      </c>
    </row>
    <row r="43" spans="1:13">
      <c r="A43" s="12" t="s">
        <v>39</v>
      </c>
      <c r="B43" s="13">
        <v>8.1999999999999993</v>
      </c>
      <c r="C43">
        <f t="shared" si="0"/>
        <v>2.1739130434782608E-2</v>
      </c>
      <c r="D43">
        <f t="shared" si="1"/>
        <v>0.86956521739130388</v>
      </c>
      <c r="E43" s="13">
        <v>8.1999999999999993</v>
      </c>
      <c r="F43">
        <f t="shared" si="2"/>
        <v>2.9119318181818184E-2</v>
      </c>
      <c r="G43">
        <f t="shared" si="3"/>
        <v>0.79438920454545459</v>
      </c>
      <c r="H43" s="13">
        <v>7.2</v>
      </c>
      <c r="I43">
        <f t="shared" si="4"/>
        <v>2.9008863819500397E-2</v>
      </c>
      <c r="J43">
        <f t="shared" si="5"/>
        <v>0.66639806607574537</v>
      </c>
      <c r="K43" s="13">
        <v>27.2</v>
      </c>
      <c r="L43">
        <f t="shared" si="6"/>
        <v>2.4628757696486783E-2</v>
      </c>
      <c r="M43">
        <f t="shared" si="7"/>
        <v>0.82533502354219446</v>
      </c>
    </row>
    <row r="44" spans="1:13">
      <c r="A44" s="9" t="s">
        <v>27</v>
      </c>
      <c r="B44" s="15">
        <v>8.3000000000000007</v>
      </c>
      <c r="C44">
        <f t="shared" si="0"/>
        <v>2.1739130434782608E-2</v>
      </c>
      <c r="D44">
        <f t="shared" si="1"/>
        <v>0.89130434782608647</v>
      </c>
      <c r="E44" s="15">
        <v>8.3000000000000007</v>
      </c>
      <c r="F44">
        <f t="shared" si="2"/>
        <v>2.9474431818181823E-2</v>
      </c>
      <c r="G44">
        <f t="shared" si="3"/>
        <v>0.82386363636363646</v>
      </c>
      <c r="H44" s="15">
        <v>7.8</v>
      </c>
      <c r="I44">
        <f t="shared" si="4"/>
        <v>3.1426269137792097E-2</v>
      </c>
      <c r="J44">
        <f t="shared" si="5"/>
        <v>0.69782433521353748</v>
      </c>
      <c r="K44" s="15">
        <v>29</v>
      </c>
      <c r="L44">
        <f t="shared" si="6"/>
        <v>2.6258601955813116E-2</v>
      </c>
      <c r="M44">
        <f t="shared" si="7"/>
        <v>0.85159362549800754</v>
      </c>
    </row>
    <row r="45" spans="1:13">
      <c r="A45" s="17" t="s">
        <v>38</v>
      </c>
      <c r="B45" s="18">
        <v>8.3000000000000007</v>
      </c>
      <c r="C45">
        <f t="shared" si="0"/>
        <v>2.1739130434782608E-2</v>
      </c>
      <c r="D45">
        <f t="shared" si="1"/>
        <v>0.91304347826086907</v>
      </c>
      <c r="E45" s="18">
        <v>8.3000000000000007</v>
      </c>
      <c r="F45">
        <f t="shared" si="2"/>
        <v>2.9474431818181823E-2</v>
      </c>
      <c r="G45">
        <f t="shared" si="3"/>
        <v>0.85333806818181834</v>
      </c>
      <c r="H45" s="18">
        <v>8.3000000000000007</v>
      </c>
      <c r="I45">
        <f t="shared" si="4"/>
        <v>3.3440773569701848E-2</v>
      </c>
      <c r="J45">
        <f t="shared" si="5"/>
        <v>0.73126510878323936</v>
      </c>
      <c r="K45" s="18">
        <v>29.3</v>
      </c>
      <c r="L45">
        <f t="shared" si="6"/>
        <v>2.6530242665700837E-2</v>
      </c>
      <c r="M45">
        <f t="shared" si="7"/>
        <v>0.87812386816370835</v>
      </c>
    </row>
    <row r="46" spans="1:13">
      <c r="A46" s="12" t="s">
        <v>52</v>
      </c>
      <c r="B46" s="13">
        <v>8.3000000000000007</v>
      </c>
      <c r="C46">
        <f t="shared" si="0"/>
        <v>2.1739130434782608E-2</v>
      </c>
      <c r="D46">
        <f t="shared" si="1"/>
        <v>0.93478260869565166</v>
      </c>
      <c r="E46" s="13">
        <v>8.3000000000000007</v>
      </c>
      <c r="F46">
        <f t="shared" si="2"/>
        <v>2.9474431818181823E-2</v>
      </c>
      <c r="G46">
        <f t="shared" si="3"/>
        <v>0.88281250000000022</v>
      </c>
      <c r="H46" s="13">
        <v>10.4</v>
      </c>
      <c r="I46">
        <f t="shared" si="4"/>
        <v>4.1901692183722798E-2</v>
      </c>
      <c r="J46">
        <f t="shared" si="5"/>
        <v>0.77316680096696211</v>
      </c>
      <c r="K46" s="13">
        <v>29.5</v>
      </c>
      <c r="L46">
        <f t="shared" si="6"/>
        <v>2.6711336472292652E-2</v>
      </c>
      <c r="M46">
        <f t="shared" si="7"/>
        <v>0.90483520463600098</v>
      </c>
    </row>
    <row r="47" spans="1:13">
      <c r="A47" s="9" t="s">
        <v>26</v>
      </c>
      <c r="B47" s="15">
        <v>8.6999999999999993</v>
      </c>
      <c r="C47">
        <f t="shared" si="0"/>
        <v>2.1739130434782608E-2</v>
      </c>
      <c r="D47">
        <f t="shared" si="1"/>
        <v>0.95652173913043426</v>
      </c>
      <c r="E47" s="15">
        <v>8.6999999999999993</v>
      </c>
      <c r="F47">
        <f t="shared" si="2"/>
        <v>3.0894886363636364E-2</v>
      </c>
      <c r="G47">
        <f t="shared" si="3"/>
        <v>0.91370738636363658</v>
      </c>
      <c r="H47" s="15">
        <v>10.4</v>
      </c>
      <c r="I47">
        <f t="shared" si="4"/>
        <v>4.1901692183722798E-2</v>
      </c>
      <c r="J47">
        <f t="shared" si="5"/>
        <v>0.81506849315068486</v>
      </c>
      <c r="K47" s="15">
        <v>31.1</v>
      </c>
      <c r="L47">
        <f t="shared" si="6"/>
        <v>2.816008692502717E-2</v>
      </c>
      <c r="M47">
        <f t="shared" si="7"/>
        <v>0.93299529156102812</v>
      </c>
    </row>
    <row r="48" spans="1:13">
      <c r="A48" s="9" t="s">
        <v>25</v>
      </c>
      <c r="B48" s="15">
        <v>9.6999999999999993</v>
      </c>
      <c r="C48">
        <f t="shared" si="0"/>
        <v>2.1739130434782608E-2</v>
      </c>
      <c r="D48">
        <f t="shared" si="1"/>
        <v>0.97826086956521685</v>
      </c>
      <c r="E48" s="15">
        <v>9.6999999999999993</v>
      </c>
      <c r="F48">
        <f t="shared" si="2"/>
        <v>3.4446022727272728E-2</v>
      </c>
      <c r="G48">
        <f t="shared" si="3"/>
        <v>0.94815340909090928</v>
      </c>
      <c r="H48" s="15">
        <v>19.899999999999999</v>
      </c>
      <c r="I48">
        <f t="shared" si="4"/>
        <v>8.0177276390008032E-2</v>
      </c>
      <c r="J48">
        <f t="shared" si="5"/>
        <v>0.8952457695406929</v>
      </c>
      <c r="K48" s="15">
        <v>31.2</v>
      </c>
      <c r="L48">
        <f t="shared" si="6"/>
        <v>2.8250633828323074E-2</v>
      </c>
      <c r="M48">
        <f t="shared" si="7"/>
        <v>0.96124592538935116</v>
      </c>
    </row>
    <row r="49" spans="1:13">
      <c r="A49" s="17" t="s">
        <v>32</v>
      </c>
      <c r="B49" s="18">
        <v>14.6</v>
      </c>
      <c r="C49">
        <f t="shared" si="0"/>
        <v>2.1739130434782608E-2</v>
      </c>
      <c r="D49">
        <f t="shared" si="1"/>
        <v>0.99999999999999944</v>
      </c>
      <c r="E49" s="18">
        <v>14.6</v>
      </c>
      <c r="F49">
        <f t="shared" si="2"/>
        <v>5.1846590909090912E-2</v>
      </c>
      <c r="G49">
        <f t="shared" si="3"/>
        <v>1.0000000000000002</v>
      </c>
      <c r="H49" s="18">
        <v>26</v>
      </c>
      <c r="I49">
        <f t="shared" si="4"/>
        <v>0.10475423045930699</v>
      </c>
      <c r="J49">
        <f t="shared" si="5"/>
        <v>0.99999999999999989</v>
      </c>
      <c r="K49" s="18">
        <v>42.8</v>
      </c>
      <c r="L49">
        <f t="shared" si="6"/>
        <v>3.8754074610648316E-2</v>
      </c>
      <c r="M49">
        <f t="shared" si="7"/>
        <v>0.99999999999999944</v>
      </c>
    </row>
    <row r="50" spans="1:13">
      <c r="E50" s="22">
        <f>SUM(E4:E49)</f>
        <v>281.59999999999997</v>
      </c>
      <c r="H50" s="22">
        <f>SUM(H4:H49)</f>
        <v>248.20000000000005</v>
      </c>
      <c r="K50" s="22">
        <f>SUM(K4:K49)</f>
        <v>1104.3999999999999</v>
      </c>
    </row>
  </sheetData>
  <sortState ref="K4:K49">
    <sortCondition ref="K3"/>
  </sortState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opLeftCell="A10" workbookViewId="0">
      <selection activeCell="D3" sqref="D3:D48"/>
    </sheetView>
  </sheetViews>
  <sheetFormatPr defaultRowHeight="13.5"/>
  <sheetData>
    <row r="1" spans="1:4">
      <c r="A1" s="21" t="s">
        <v>3</v>
      </c>
      <c r="B1" s="17" t="s">
        <v>4</v>
      </c>
      <c r="C1" t="s">
        <v>69</v>
      </c>
      <c r="D1" t="s">
        <v>70</v>
      </c>
    </row>
    <row r="2" spans="1:4">
      <c r="A2" s="21"/>
      <c r="B2" s="17"/>
      <c r="D2">
        <v>0</v>
      </c>
    </row>
    <row r="3" spans="1:4">
      <c r="A3" s="5" t="s">
        <v>66</v>
      </c>
      <c r="B3" s="10">
        <v>1.2</v>
      </c>
      <c r="C3">
        <f>1/46</f>
        <v>2.1739130434782608E-2</v>
      </c>
      <c r="D3">
        <f>D2+C3</f>
        <v>2.1739130434782608E-2</v>
      </c>
    </row>
    <row r="4" spans="1:4">
      <c r="A4" s="6" t="s">
        <v>65</v>
      </c>
      <c r="B4" s="10">
        <v>2.2000000000000002</v>
      </c>
      <c r="C4">
        <f t="shared" ref="C4:C48" si="0">1/46</f>
        <v>2.1739130434782608E-2</v>
      </c>
      <c r="D4">
        <f t="shared" ref="D4:D48" si="1">D3+C4</f>
        <v>4.3478260869565216E-2</v>
      </c>
    </row>
    <row r="5" spans="1:4">
      <c r="A5" s="12" t="s">
        <v>63</v>
      </c>
      <c r="B5" s="13">
        <v>2.9</v>
      </c>
      <c r="C5">
        <f t="shared" si="0"/>
        <v>2.1739130434782608E-2</v>
      </c>
      <c r="D5">
        <f t="shared" si="1"/>
        <v>6.5217391304347824E-2</v>
      </c>
    </row>
    <row r="6" spans="1:4">
      <c r="A6" s="20" t="s">
        <v>36</v>
      </c>
      <c r="B6" s="15">
        <v>4.0999999999999996</v>
      </c>
      <c r="C6">
        <f t="shared" si="0"/>
        <v>2.1739130434782608E-2</v>
      </c>
      <c r="D6">
        <f t="shared" si="1"/>
        <v>8.6956521739130432E-2</v>
      </c>
    </row>
    <row r="7" spans="1:4">
      <c r="A7" s="9" t="s">
        <v>43</v>
      </c>
      <c r="B7" s="15">
        <v>4.3</v>
      </c>
      <c r="C7">
        <f t="shared" si="0"/>
        <v>2.1739130434782608E-2</v>
      </c>
      <c r="D7">
        <f t="shared" si="1"/>
        <v>0.10869565217391304</v>
      </c>
    </row>
    <row r="8" spans="1:4">
      <c r="A8" s="9" t="s">
        <v>60</v>
      </c>
      <c r="B8" s="15">
        <v>4.5999999999999996</v>
      </c>
      <c r="C8">
        <f t="shared" si="0"/>
        <v>2.1739130434782608E-2</v>
      </c>
      <c r="D8">
        <f t="shared" si="1"/>
        <v>0.13043478260869565</v>
      </c>
    </row>
    <row r="9" spans="1:4">
      <c r="A9" s="9" t="s">
        <v>62</v>
      </c>
      <c r="B9" s="15">
        <v>4.5999999999999996</v>
      </c>
      <c r="C9">
        <f t="shared" si="0"/>
        <v>2.1739130434782608E-2</v>
      </c>
      <c r="D9">
        <f t="shared" si="1"/>
        <v>0.15217391304347827</v>
      </c>
    </row>
    <row r="10" spans="1:4">
      <c r="A10" s="17" t="s">
        <v>31</v>
      </c>
      <c r="B10" s="18">
        <v>4.8</v>
      </c>
      <c r="C10">
        <f t="shared" si="0"/>
        <v>2.1739130434782608E-2</v>
      </c>
      <c r="D10">
        <f t="shared" si="1"/>
        <v>0.17391304347826086</v>
      </c>
    </row>
    <row r="11" spans="1:4">
      <c r="A11" s="12" t="s">
        <v>34</v>
      </c>
      <c r="B11" s="13">
        <v>4.9000000000000004</v>
      </c>
      <c r="C11">
        <f t="shared" si="0"/>
        <v>2.1739130434782608E-2</v>
      </c>
      <c r="D11">
        <f t="shared" si="1"/>
        <v>0.19565217391304346</v>
      </c>
    </row>
    <row r="12" spans="1:4">
      <c r="A12" s="9" t="s">
        <v>47</v>
      </c>
      <c r="B12" s="15">
        <v>4.9000000000000004</v>
      </c>
      <c r="C12">
        <f t="shared" si="0"/>
        <v>2.1739130434782608E-2</v>
      </c>
      <c r="D12">
        <f t="shared" si="1"/>
        <v>0.21739130434782605</v>
      </c>
    </row>
    <row r="13" spans="1:4">
      <c r="A13" s="9" t="s">
        <v>64</v>
      </c>
      <c r="B13" s="15">
        <v>4.9000000000000004</v>
      </c>
      <c r="C13">
        <f t="shared" si="0"/>
        <v>2.1739130434782608E-2</v>
      </c>
      <c r="D13">
        <f t="shared" si="1"/>
        <v>0.23913043478260865</v>
      </c>
    </row>
    <row r="14" spans="1:4">
      <c r="A14" s="20" t="s">
        <v>21</v>
      </c>
      <c r="B14" s="15">
        <v>5.2</v>
      </c>
      <c r="C14">
        <f t="shared" si="0"/>
        <v>2.1739130434782608E-2</v>
      </c>
      <c r="D14">
        <f t="shared" si="1"/>
        <v>0.26086956521739124</v>
      </c>
    </row>
    <row r="15" spans="1:4">
      <c r="A15" s="9" t="s">
        <v>44</v>
      </c>
      <c r="B15" s="15">
        <v>5.2</v>
      </c>
      <c r="C15">
        <f t="shared" si="0"/>
        <v>2.1739130434782608E-2</v>
      </c>
      <c r="D15">
        <f t="shared" si="1"/>
        <v>0.28260869565217384</v>
      </c>
    </row>
    <row r="16" spans="1:4">
      <c r="A16" s="17" t="s">
        <v>56</v>
      </c>
      <c r="B16" s="18">
        <v>5.3</v>
      </c>
      <c r="C16">
        <f t="shared" si="0"/>
        <v>2.1739130434782608E-2</v>
      </c>
      <c r="D16">
        <f t="shared" si="1"/>
        <v>0.30434782608695643</v>
      </c>
    </row>
    <row r="17" spans="1:4">
      <c r="A17" s="12" t="s">
        <v>48</v>
      </c>
      <c r="B17" s="13">
        <v>5.4</v>
      </c>
      <c r="C17">
        <f t="shared" si="0"/>
        <v>2.1739130434782608E-2</v>
      </c>
      <c r="D17">
        <f t="shared" si="1"/>
        <v>0.32608695652173902</v>
      </c>
    </row>
    <row r="18" spans="1:4">
      <c r="A18" s="9" t="s">
        <v>53</v>
      </c>
      <c r="B18" s="15">
        <v>5.4</v>
      </c>
      <c r="C18">
        <f t="shared" si="0"/>
        <v>2.1739130434782608E-2</v>
      </c>
      <c r="D18">
        <f t="shared" si="1"/>
        <v>0.34782608695652162</v>
      </c>
    </row>
    <row r="19" spans="1:4">
      <c r="A19" s="9" t="s">
        <v>57</v>
      </c>
      <c r="B19" s="15">
        <v>5.4</v>
      </c>
      <c r="C19">
        <f t="shared" si="0"/>
        <v>2.1739130434782608E-2</v>
      </c>
      <c r="D19">
        <f t="shared" si="1"/>
        <v>0.36956521739130421</v>
      </c>
    </row>
    <row r="20" spans="1:4">
      <c r="A20" s="17" t="s">
        <v>58</v>
      </c>
      <c r="B20" s="18">
        <v>5.4</v>
      </c>
      <c r="C20">
        <f t="shared" si="0"/>
        <v>2.1739130434782608E-2</v>
      </c>
      <c r="D20">
        <f t="shared" si="1"/>
        <v>0.39130434782608681</v>
      </c>
    </row>
    <row r="21" spans="1:4">
      <c r="A21" s="12" t="s">
        <v>42</v>
      </c>
      <c r="B21" s="13">
        <v>5.5</v>
      </c>
      <c r="C21">
        <f t="shared" si="0"/>
        <v>2.1739130434782608E-2</v>
      </c>
      <c r="D21">
        <f t="shared" si="1"/>
        <v>0.4130434782608694</v>
      </c>
    </row>
    <row r="22" spans="1:4">
      <c r="A22" s="9" t="s">
        <v>49</v>
      </c>
      <c r="B22" s="15">
        <v>5.5</v>
      </c>
      <c r="C22">
        <f t="shared" si="0"/>
        <v>2.1739130434782608E-2</v>
      </c>
      <c r="D22">
        <f t="shared" si="1"/>
        <v>0.434782608695652</v>
      </c>
    </row>
    <row r="23" spans="1:4">
      <c r="A23" s="17" t="s">
        <v>55</v>
      </c>
      <c r="B23" s="18">
        <v>5.5</v>
      </c>
      <c r="C23">
        <f t="shared" si="0"/>
        <v>2.1739130434782608E-2</v>
      </c>
      <c r="D23">
        <f t="shared" si="1"/>
        <v>0.45652173913043459</v>
      </c>
    </row>
    <row r="24" spans="1:4">
      <c r="A24" s="12" t="s">
        <v>54</v>
      </c>
      <c r="B24" s="13">
        <v>5.6</v>
      </c>
      <c r="C24">
        <f t="shared" si="0"/>
        <v>2.1739130434782608E-2</v>
      </c>
      <c r="D24">
        <f t="shared" si="1"/>
        <v>0.47826086956521718</v>
      </c>
    </row>
    <row r="25" spans="1:4">
      <c r="A25" s="9" t="s">
        <v>30</v>
      </c>
      <c r="B25" s="15">
        <v>5.7</v>
      </c>
      <c r="C25">
        <f t="shared" si="0"/>
        <v>2.1739130434782608E-2</v>
      </c>
      <c r="D25">
        <f t="shared" si="1"/>
        <v>0.49999999999999978</v>
      </c>
    </row>
    <row r="26" spans="1:4">
      <c r="A26" s="9" t="s">
        <v>37</v>
      </c>
      <c r="B26" s="15">
        <v>5.7</v>
      </c>
      <c r="C26">
        <f t="shared" si="0"/>
        <v>2.1739130434782608E-2</v>
      </c>
      <c r="D26">
        <f t="shared" si="1"/>
        <v>0.52173913043478237</v>
      </c>
    </row>
    <row r="27" spans="1:4">
      <c r="A27" s="17" t="s">
        <v>45</v>
      </c>
      <c r="B27" s="18">
        <v>5.8</v>
      </c>
      <c r="C27">
        <f t="shared" si="0"/>
        <v>2.1739130434782608E-2</v>
      </c>
      <c r="D27">
        <f t="shared" si="1"/>
        <v>0.54347826086956497</v>
      </c>
    </row>
    <row r="28" spans="1:4">
      <c r="A28" s="12" t="s">
        <v>28</v>
      </c>
      <c r="B28" s="13">
        <v>6</v>
      </c>
      <c r="C28">
        <f t="shared" si="0"/>
        <v>2.1739130434782608E-2</v>
      </c>
      <c r="D28">
        <f t="shared" si="1"/>
        <v>0.56521739130434756</v>
      </c>
    </row>
    <row r="29" spans="1:4">
      <c r="A29" s="9" t="s">
        <v>29</v>
      </c>
      <c r="B29" s="15">
        <v>6</v>
      </c>
      <c r="C29">
        <f t="shared" si="0"/>
        <v>2.1739130434782608E-2</v>
      </c>
      <c r="D29">
        <f t="shared" si="1"/>
        <v>0.58695652173913015</v>
      </c>
    </row>
    <row r="30" spans="1:4">
      <c r="A30" s="9" t="s">
        <v>41</v>
      </c>
      <c r="B30" s="15">
        <v>6.1</v>
      </c>
      <c r="C30">
        <f t="shared" si="0"/>
        <v>2.1739130434782608E-2</v>
      </c>
      <c r="D30">
        <f t="shared" si="1"/>
        <v>0.60869565217391275</v>
      </c>
    </row>
    <row r="31" spans="1:4">
      <c r="A31" s="9" t="s">
        <v>46</v>
      </c>
      <c r="B31" s="15">
        <v>6.2</v>
      </c>
      <c r="C31">
        <f t="shared" si="0"/>
        <v>2.1739130434782608E-2</v>
      </c>
      <c r="D31">
        <f t="shared" si="1"/>
        <v>0.63043478260869534</v>
      </c>
    </row>
    <row r="32" spans="1:4">
      <c r="A32" s="9" t="s">
        <v>61</v>
      </c>
      <c r="B32" s="15">
        <v>6.5</v>
      </c>
      <c r="C32">
        <f t="shared" si="0"/>
        <v>2.1739130434782608E-2</v>
      </c>
      <c r="D32">
        <f t="shared" si="1"/>
        <v>0.65217391304347794</v>
      </c>
    </row>
    <row r="33" spans="1:4">
      <c r="A33" s="17" t="s">
        <v>59</v>
      </c>
      <c r="B33" s="18">
        <v>6.6</v>
      </c>
      <c r="C33">
        <f t="shared" si="0"/>
        <v>2.1739130434782608E-2</v>
      </c>
      <c r="D33">
        <f t="shared" si="1"/>
        <v>0.67391304347826053</v>
      </c>
    </row>
    <row r="34" spans="1:4">
      <c r="A34" s="12" t="s">
        <v>22</v>
      </c>
      <c r="B34" s="13">
        <v>6.7</v>
      </c>
      <c r="C34">
        <f t="shared" si="0"/>
        <v>2.1739130434782608E-2</v>
      </c>
      <c r="D34">
        <f t="shared" si="1"/>
        <v>0.69565217391304313</v>
      </c>
    </row>
    <row r="35" spans="1:4">
      <c r="A35" s="9" t="s">
        <v>35</v>
      </c>
      <c r="B35" s="15">
        <v>6.7</v>
      </c>
      <c r="C35">
        <f t="shared" si="0"/>
        <v>2.1739130434782608E-2</v>
      </c>
      <c r="D35">
        <f t="shared" si="1"/>
        <v>0.71739130434782572</v>
      </c>
    </row>
    <row r="36" spans="1:4">
      <c r="A36" s="20" t="s">
        <v>50</v>
      </c>
      <c r="B36" s="15">
        <v>7</v>
      </c>
      <c r="C36">
        <f t="shared" si="0"/>
        <v>2.1739130434782608E-2</v>
      </c>
      <c r="D36">
        <f t="shared" si="1"/>
        <v>0.73913043478260831</v>
      </c>
    </row>
    <row r="37" spans="1:4">
      <c r="A37" s="9" t="s">
        <v>23</v>
      </c>
      <c r="B37" s="15">
        <v>7.2</v>
      </c>
      <c r="C37">
        <f t="shared" si="0"/>
        <v>2.1739130434782608E-2</v>
      </c>
      <c r="D37">
        <f t="shared" si="1"/>
        <v>0.76086956521739091</v>
      </c>
    </row>
    <row r="38" spans="1:4">
      <c r="A38" s="17" t="s">
        <v>51</v>
      </c>
      <c r="B38" s="18">
        <v>7.3</v>
      </c>
      <c r="C38">
        <f t="shared" si="0"/>
        <v>2.1739130434782608E-2</v>
      </c>
      <c r="D38">
        <f t="shared" si="1"/>
        <v>0.7826086956521735</v>
      </c>
    </row>
    <row r="39" spans="1:4">
      <c r="A39" s="12" t="s">
        <v>40</v>
      </c>
      <c r="B39" s="13">
        <v>7.4</v>
      </c>
      <c r="C39">
        <f t="shared" si="0"/>
        <v>2.1739130434782608E-2</v>
      </c>
      <c r="D39">
        <f t="shared" si="1"/>
        <v>0.8043478260869561</v>
      </c>
    </row>
    <row r="40" spans="1:4">
      <c r="A40" s="9" t="s">
        <v>24</v>
      </c>
      <c r="B40" s="15">
        <v>7.6</v>
      </c>
      <c r="C40">
        <f t="shared" si="0"/>
        <v>2.1739130434782608E-2</v>
      </c>
      <c r="D40">
        <f t="shared" si="1"/>
        <v>0.82608695652173869</v>
      </c>
    </row>
    <row r="41" spans="1:4">
      <c r="A41" s="9" t="s">
        <v>33</v>
      </c>
      <c r="B41" s="15">
        <v>8.1999999999999993</v>
      </c>
      <c r="C41">
        <f t="shared" si="0"/>
        <v>2.1739130434782608E-2</v>
      </c>
      <c r="D41">
        <f t="shared" si="1"/>
        <v>0.84782608695652129</v>
      </c>
    </row>
    <row r="42" spans="1:4">
      <c r="A42" s="17" t="s">
        <v>39</v>
      </c>
      <c r="B42" s="18">
        <v>8.1999999999999993</v>
      </c>
      <c r="C42">
        <f t="shared" si="0"/>
        <v>2.1739130434782608E-2</v>
      </c>
      <c r="D42">
        <f t="shared" si="1"/>
        <v>0.86956521739130388</v>
      </c>
    </row>
    <row r="43" spans="1:4">
      <c r="A43" s="12" t="s">
        <v>27</v>
      </c>
      <c r="B43" s="13">
        <v>8.3000000000000007</v>
      </c>
      <c r="C43">
        <f t="shared" si="0"/>
        <v>2.1739130434782608E-2</v>
      </c>
      <c r="D43">
        <f t="shared" si="1"/>
        <v>0.89130434782608647</v>
      </c>
    </row>
    <row r="44" spans="1:4">
      <c r="A44" s="9" t="s">
        <v>38</v>
      </c>
      <c r="B44" s="15">
        <v>8.3000000000000007</v>
      </c>
      <c r="C44">
        <f t="shared" si="0"/>
        <v>2.1739130434782608E-2</v>
      </c>
      <c r="D44">
        <f t="shared" si="1"/>
        <v>0.91304347826086907</v>
      </c>
    </row>
    <row r="45" spans="1:4">
      <c r="A45" s="17" t="s">
        <v>52</v>
      </c>
      <c r="B45" s="18">
        <v>8.3000000000000007</v>
      </c>
      <c r="C45">
        <f t="shared" si="0"/>
        <v>2.1739130434782608E-2</v>
      </c>
      <c r="D45">
        <f t="shared" si="1"/>
        <v>0.93478260869565166</v>
      </c>
    </row>
    <row r="46" spans="1:4">
      <c r="A46" s="12" t="s">
        <v>26</v>
      </c>
      <c r="B46" s="13">
        <v>8.6999999999999993</v>
      </c>
      <c r="C46">
        <f t="shared" si="0"/>
        <v>2.1739130434782608E-2</v>
      </c>
      <c r="D46">
        <f t="shared" si="1"/>
        <v>0.95652173913043426</v>
      </c>
    </row>
    <row r="47" spans="1:4">
      <c r="A47" s="9" t="s">
        <v>25</v>
      </c>
      <c r="B47" s="15">
        <v>9.6999999999999993</v>
      </c>
      <c r="C47">
        <f t="shared" si="0"/>
        <v>2.1739130434782608E-2</v>
      </c>
      <c r="D47">
        <f t="shared" si="1"/>
        <v>0.97826086956521685</v>
      </c>
    </row>
    <row r="48" spans="1:4">
      <c r="A48" s="9" t="s">
        <v>32</v>
      </c>
      <c r="B48" s="15">
        <v>14.6</v>
      </c>
      <c r="C48">
        <f t="shared" si="0"/>
        <v>2.1739130434782608E-2</v>
      </c>
      <c r="D48">
        <f t="shared" si="1"/>
        <v>0.99999999999999944</v>
      </c>
    </row>
  </sheetData>
  <sortState ref="A1:B47">
    <sortCondition ref="B1:B47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lguest</cp:lastModifiedBy>
  <dcterms:created xsi:type="dcterms:W3CDTF">2014-05-12T11:38:03Z</dcterms:created>
  <dcterms:modified xsi:type="dcterms:W3CDTF">2014-06-03T10:32:29Z</dcterms:modified>
</cp:coreProperties>
</file>