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075" windowHeight="7155" activeTab="2"/>
  </bookViews>
  <sheets>
    <sheet name="AR(1)" sheetId="1" r:id="rId1"/>
    <sheet name="残差診断" sheetId="7" r:id="rId2"/>
    <sheet name="AR(2)推定" sheetId="6" r:id="rId3"/>
    <sheet name="AR(2)" sheetId="2" r:id="rId4"/>
    <sheet name="MA(1)" sheetId="3" r:id="rId5"/>
    <sheet name="MA(2)" sheetId="4" r:id="rId6"/>
    <sheet name="ARMA(1,1)" sheetId="5" r:id="rId7"/>
  </sheets>
  <calcPr calcId="145621"/>
</workbook>
</file>

<file path=xl/calcChain.xml><?xml version="1.0" encoding="utf-8"?>
<calcChain xmlns="http://schemas.openxmlformats.org/spreadsheetml/2006/main">
  <c r="B19" i="7" l="1"/>
  <c r="N12" i="7"/>
  <c r="N4" i="7"/>
  <c r="N5" i="7"/>
  <c r="N6" i="7"/>
  <c r="N7" i="7"/>
  <c r="N8" i="7"/>
  <c r="N9" i="7"/>
  <c r="N10" i="7"/>
  <c r="N11" i="7"/>
  <c r="N3" i="7"/>
  <c r="B15" i="7"/>
  <c r="B14" i="7"/>
  <c r="H2" i="1" l="1"/>
  <c r="C5" i="2" l="1"/>
  <c r="B4" i="1"/>
  <c r="B4" i="4" l="1"/>
  <c r="B5" i="5" l="1"/>
  <c r="C5" i="5"/>
  <c r="B8" i="5"/>
  <c r="B9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H7" i="5"/>
  <c r="I7" i="5" s="1"/>
  <c r="H6" i="5"/>
  <c r="I6" i="5" s="1"/>
  <c r="H2" i="5"/>
  <c r="H14" i="5" s="1"/>
  <c r="I14" i="5" s="1"/>
  <c r="C8" i="5" l="1"/>
  <c r="H9" i="5"/>
  <c r="I9" i="5" s="1"/>
  <c r="H13" i="5"/>
  <c r="I13" i="5" s="1"/>
  <c r="H12" i="5"/>
  <c r="I12" i="5" s="1"/>
  <c r="H8" i="5"/>
  <c r="I8" i="5" s="1"/>
  <c r="H11" i="5"/>
  <c r="I11" i="5" s="1"/>
  <c r="H15" i="5"/>
  <c r="I15" i="5" s="1"/>
  <c r="H10" i="5"/>
  <c r="I10" i="5" s="1"/>
  <c r="B16" i="4"/>
  <c r="B7" i="4"/>
  <c r="B8" i="4"/>
  <c r="B9" i="4"/>
  <c r="B18" i="4"/>
  <c r="B10" i="4"/>
  <c r="C4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7" i="4"/>
  <c r="B15" i="4"/>
  <c r="B14" i="4"/>
  <c r="B13" i="4"/>
  <c r="B12" i="4"/>
  <c r="B11" i="4"/>
  <c r="H2" i="4"/>
  <c r="L14" i="4" s="1"/>
  <c r="M14" i="4" s="1"/>
  <c r="B4" i="3"/>
  <c r="B8" i="3"/>
  <c r="B7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H5" i="3"/>
  <c r="I5" i="3" s="1"/>
  <c r="H2" i="3"/>
  <c r="L12" i="3" s="1"/>
  <c r="M12" i="3" s="1"/>
  <c r="B5" i="2"/>
  <c r="C9" i="5" l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B76" i="5"/>
  <c r="E79" i="5" s="1"/>
  <c r="C9" i="4"/>
  <c r="C7" i="4"/>
  <c r="B75" i="4" s="1"/>
  <c r="C8" i="4"/>
  <c r="B76" i="4" s="1"/>
  <c r="C12" i="4"/>
  <c r="B80" i="4" s="1"/>
  <c r="C16" i="4"/>
  <c r="B84" i="4" s="1"/>
  <c r="C20" i="4"/>
  <c r="C24" i="4"/>
  <c r="B92" i="4" s="1"/>
  <c r="C28" i="4"/>
  <c r="B96" i="4" s="1"/>
  <c r="C32" i="4"/>
  <c r="B100" i="4" s="1"/>
  <c r="C48" i="4"/>
  <c r="B116" i="4" s="1"/>
  <c r="C56" i="4"/>
  <c r="B124" i="4" s="1"/>
  <c r="C125" i="4" s="1"/>
  <c r="C14" i="4"/>
  <c r="C22" i="4"/>
  <c r="B90" i="4" s="1"/>
  <c r="C30" i="4"/>
  <c r="B98" i="4" s="1"/>
  <c r="C11" i="4"/>
  <c r="B79" i="4" s="1"/>
  <c r="C15" i="4"/>
  <c r="B83" i="4" s="1"/>
  <c r="C19" i="4"/>
  <c r="B87" i="4" s="1"/>
  <c r="C23" i="4"/>
  <c r="B91" i="4" s="1"/>
  <c r="C27" i="4"/>
  <c r="B95" i="4" s="1"/>
  <c r="C31" i="4"/>
  <c r="B99" i="4" s="1"/>
  <c r="C35" i="4"/>
  <c r="B103" i="4" s="1"/>
  <c r="C39" i="4"/>
  <c r="B107" i="4" s="1"/>
  <c r="C43" i="4"/>
  <c r="B111" i="4" s="1"/>
  <c r="C47" i="4"/>
  <c r="B115" i="4" s="1"/>
  <c r="C51" i="4"/>
  <c r="B119" i="4" s="1"/>
  <c r="C55" i="4"/>
  <c r="B123" i="4" s="1"/>
  <c r="C36" i="4"/>
  <c r="B104" i="4" s="1"/>
  <c r="C40" i="4"/>
  <c r="B108" i="4" s="1"/>
  <c r="C44" i="4"/>
  <c r="B112" i="4" s="1"/>
  <c r="C52" i="4"/>
  <c r="B120" i="4" s="1"/>
  <c r="C13" i="4"/>
  <c r="B81" i="4" s="1"/>
  <c r="C17" i="4"/>
  <c r="B85" i="4" s="1"/>
  <c r="C21" i="4"/>
  <c r="B89" i="4" s="1"/>
  <c r="C25" i="4"/>
  <c r="B93" i="4" s="1"/>
  <c r="C29" i="4"/>
  <c r="B97" i="4" s="1"/>
  <c r="C33" i="4"/>
  <c r="B101" i="4" s="1"/>
  <c r="C37" i="4"/>
  <c r="B105" i="4" s="1"/>
  <c r="C41" i="4"/>
  <c r="B109" i="4" s="1"/>
  <c r="C45" i="4"/>
  <c r="B113" i="4" s="1"/>
  <c r="C49" i="4"/>
  <c r="B117" i="4" s="1"/>
  <c r="C53" i="4"/>
  <c r="B121" i="4" s="1"/>
  <c r="C57" i="4"/>
  <c r="B125" i="4" s="1"/>
  <c r="C10" i="4"/>
  <c r="B78" i="4" s="1"/>
  <c r="C18" i="4"/>
  <c r="B86" i="4" s="1"/>
  <c r="I93" i="4" s="1"/>
  <c r="C26" i="4"/>
  <c r="B94" i="4" s="1"/>
  <c r="C34" i="4"/>
  <c r="B102" i="4" s="1"/>
  <c r="C38" i="4"/>
  <c r="B106" i="4" s="1"/>
  <c r="C42" i="4"/>
  <c r="B110" i="4" s="1"/>
  <c r="C46" i="4"/>
  <c r="B114" i="4" s="1"/>
  <c r="C50" i="4"/>
  <c r="B118" i="4" s="1"/>
  <c r="C54" i="4"/>
  <c r="B122" i="4" s="1"/>
  <c r="H6" i="4"/>
  <c r="I6" i="4" s="1"/>
  <c r="L7" i="4"/>
  <c r="M7" i="4" s="1"/>
  <c r="H10" i="4"/>
  <c r="I10" i="4" s="1"/>
  <c r="L11" i="4"/>
  <c r="M11" i="4" s="1"/>
  <c r="H14" i="4"/>
  <c r="I14" i="4" s="1"/>
  <c r="L5" i="4"/>
  <c r="M5" i="4" s="1"/>
  <c r="H7" i="4"/>
  <c r="I7" i="4" s="1"/>
  <c r="L8" i="4"/>
  <c r="M8" i="4" s="1"/>
  <c r="H11" i="4"/>
  <c r="I11" i="4" s="1"/>
  <c r="L12" i="4"/>
  <c r="M12" i="4" s="1"/>
  <c r="H5" i="4"/>
  <c r="I5" i="4" s="1"/>
  <c r="H8" i="4"/>
  <c r="I8" i="4" s="1"/>
  <c r="L9" i="4"/>
  <c r="M9" i="4" s="1"/>
  <c r="H12" i="4"/>
  <c r="I12" i="4" s="1"/>
  <c r="L13" i="4"/>
  <c r="M13" i="4" s="1"/>
  <c r="L6" i="4"/>
  <c r="M6" i="4" s="1"/>
  <c r="H9" i="4"/>
  <c r="I9" i="4" s="1"/>
  <c r="L10" i="4"/>
  <c r="M10" i="4" s="1"/>
  <c r="H13" i="4"/>
  <c r="I13" i="4" s="1"/>
  <c r="C7" i="3"/>
  <c r="B75" i="3" s="1"/>
  <c r="C8" i="3"/>
  <c r="C10" i="3"/>
  <c r="C14" i="3"/>
  <c r="C18" i="3"/>
  <c r="C22" i="3"/>
  <c r="C9" i="3"/>
  <c r="C56" i="3"/>
  <c r="C11" i="3"/>
  <c r="C15" i="3"/>
  <c r="C19" i="3"/>
  <c r="C23" i="3"/>
  <c r="C27" i="3"/>
  <c r="C31" i="3"/>
  <c r="C35" i="3"/>
  <c r="C39" i="3"/>
  <c r="C43" i="3"/>
  <c r="C47" i="3"/>
  <c r="C51" i="3"/>
  <c r="C55" i="3"/>
  <c r="C12" i="3"/>
  <c r="C24" i="3"/>
  <c r="C32" i="3"/>
  <c r="C40" i="3"/>
  <c r="C48" i="3"/>
  <c r="C13" i="3"/>
  <c r="C17" i="3"/>
  <c r="C21" i="3"/>
  <c r="C25" i="3"/>
  <c r="C29" i="3"/>
  <c r="C33" i="3"/>
  <c r="C37" i="3"/>
  <c r="C41" i="3"/>
  <c r="C45" i="3"/>
  <c r="C49" i="3"/>
  <c r="C53" i="3"/>
  <c r="C57" i="3"/>
  <c r="C20" i="3"/>
  <c r="C28" i="3"/>
  <c r="C36" i="3"/>
  <c r="C44" i="3"/>
  <c r="C52" i="3"/>
  <c r="C26" i="3"/>
  <c r="C30" i="3"/>
  <c r="C34" i="3"/>
  <c r="C38" i="3"/>
  <c r="C42" i="3"/>
  <c r="C46" i="3"/>
  <c r="C50" i="3"/>
  <c r="C54" i="3"/>
  <c r="C16" i="3"/>
  <c r="H6" i="3"/>
  <c r="I6" i="3" s="1"/>
  <c r="H7" i="3"/>
  <c r="I7" i="3" s="1"/>
  <c r="L5" i="3"/>
  <c r="M5" i="3" s="1"/>
  <c r="H8" i="3"/>
  <c r="I8" i="3" s="1"/>
  <c r="L9" i="3"/>
  <c r="M9" i="3" s="1"/>
  <c r="H12" i="3"/>
  <c r="I12" i="3" s="1"/>
  <c r="L13" i="3"/>
  <c r="M13" i="3" s="1"/>
  <c r="H9" i="3"/>
  <c r="I9" i="3" s="1"/>
  <c r="L10" i="3"/>
  <c r="M10" i="3" s="1"/>
  <c r="H13" i="3"/>
  <c r="I13" i="3" s="1"/>
  <c r="L14" i="3"/>
  <c r="M14" i="3" s="1"/>
  <c r="L6" i="3"/>
  <c r="M6" i="3" s="1"/>
  <c r="L7" i="3"/>
  <c r="M7" i="3" s="1"/>
  <c r="H10" i="3"/>
  <c r="I10" i="3" s="1"/>
  <c r="L11" i="3"/>
  <c r="M11" i="3" s="1"/>
  <c r="H14" i="3"/>
  <c r="I14" i="3" s="1"/>
  <c r="L8" i="3"/>
  <c r="M8" i="3" s="1"/>
  <c r="H11" i="3"/>
  <c r="I11" i="3" s="1"/>
  <c r="I7" i="2"/>
  <c r="I8" i="2"/>
  <c r="I9" i="2"/>
  <c r="I10" i="2"/>
  <c r="I11" i="2"/>
  <c r="I12" i="2"/>
  <c r="I13" i="2"/>
  <c r="I14" i="2"/>
  <c r="I15" i="2"/>
  <c r="I6" i="2"/>
  <c r="H7" i="2"/>
  <c r="H8" i="2"/>
  <c r="H9" i="2"/>
  <c r="H10" i="2"/>
  <c r="H11" i="2"/>
  <c r="H12" i="2"/>
  <c r="H13" i="2"/>
  <c r="H14" i="2"/>
  <c r="H15" i="2"/>
  <c r="H6" i="2"/>
  <c r="H2" i="2"/>
  <c r="L14" i="1"/>
  <c r="M14" i="1" s="1"/>
  <c r="B77" i="5" l="1"/>
  <c r="F81" i="5" s="1"/>
  <c r="G82" i="5" s="1"/>
  <c r="H83" i="5" s="1"/>
  <c r="I84" i="5" s="1"/>
  <c r="J85" i="5" s="1"/>
  <c r="K86" i="5" s="1"/>
  <c r="L87" i="5" s="1"/>
  <c r="D78" i="5"/>
  <c r="C77" i="5"/>
  <c r="B78" i="5"/>
  <c r="E81" i="5" s="1"/>
  <c r="F80" i="5"/>
  <c r="G81" i="5" s="1"/>
  <c r="H82" i="5" s="1"/>
  <c r="I83" i="5" s="1"/>
  <c r="J84" i="5" s="1"/>
  <c r="K85" i="5" s="1"/>
  <c r="L86" i="5" s="1"/>
  <c r="B79" i="5"/>
  <c r="J94" i="4"/>
  <c r="F90" i="4"/>
  <c r="D88" i="4"/>
  <c r="L96" i="4"/>
  <c r="H92" i="4"/>
  <c r="C87" i="4"/>
  <c r="G91" i="4"/>
  <c r="K95" i="4"/>
  <c r="E89" i="4"/>
  <c r="G3" i="4"/>
  <c r="D44" i="4" s="1"/>
  <c r="L119" i="4"/>
  <c r="K118" i="4"/>
  <c r="J117" i="4"/>
  <c r="I116" i="4"/>
  <c r="H115" i="4"/>
  <c r="G114" i="4"/>
  <c r="F113" i="4"/>
  <c r="E112" i="4"/>
  <c r="D111" i="4"/>
  <c r="C110" i="4"/>
  <c r="K109" i="4"/>
  <c r="G105" i="4"/>
  <c r="C101" i="4"/>
  <c r="L110" i="4"/>
  <c r="H106" i="4"/>
  <c r="D102" i="4"/>
  <c r="I107" i="4"/>
  <c r="E103" i="4"/>
  <c r="J108" i="4"/>
  <c r="F104" i="4"/>
  <c r="I99" i="4"/>
  <c r="G97" i="4"/>
  <c r="D94" i="4"/>
  <c r="C93" i="4"/>
  <c r="J100" i="4"/>
  <c r="E95" i="4"/>
  <c r="K101" i="4"/>
  <c r="F96" i="4"/>
  <c r="L102" i="4"/>
  <c r="H98" i="4"/>
  <c r="H125" i="4"/>
  <c r="G124" i="4"/>
  <c r="F123" i="4"/>
  <c r="E122" i="4"/>
  <c r="D121" i="4"/>
  <c r="C120" i="4"/>
  <c r="L121" i="4"/>
  <c r="K120" i="4"/>
  <c r="J119" i="4"/>
  <c r="I118" i="4"/>
  <c r="H117" i="4"/>
  <c r="G116" i="4"/>
  <c r="F115" i="4"/>
  <c r="E114" i="4"/>
  <c r="D113" i="4"/>
  <c r="C112" i="4"/>
  <c r="L113" i="4"/>
  <c r="K112" i="4"/>
  <c r="J111" i="4"/>
  <c r="I110" i="4"/>
  <c r="H109" i="4"/>
  <c r="G108" i="4"/>
  <c r="F107" i="4"/>
  <c r="E106" i="4"/>
  <c r="D105" i="4"/>
  <c r="C104" i="4"/>
  <c r="L105" i="4"/>
  <c r="K104" i="4"/>
  <c r="J103" i="4"/>
  <c r="I102" i="4"/>
  <c r="H101" i="4"/>
  <c r="G100" i="4"/>
  <c r="F99" i="4"/>
  <c r="E98" i="4"/>
  <c r="D97" i="4"/>
  <c r="C96" i="4"/>
  <c r="I125" i="4"/>
  <c r="H124" i="4"/>
  <c r="G123" i="4"/>
  <c r="F122" i="4"/>
  <c r="E121" i="4"/>
  <c r="D120" i="4"/>
  <c r="C119" i="4"/>
  <c r="L120" i="4"/>
  <c r="K119" i="4"/>
  <c r="J118" i="4"/>
  <c r="I117" i="4"/>
  <c r="H116" i="4"/>
  <c r="G115" i="4"/>
  <c r="F114" i="4"/>
  <c r="E113" i="4"/>
  <c r="D112" i="4"/>
  <c r="C111" i="4"/>
  <c r="L112" i="4"/>
  <c r="K111" i="4"/>
  <c r="J110" i="4"/>
  <c r="I109" i="4"/>
  <c r="H108" i="4"/>
  <c r="G107" i="4"/>
  <c r="F106" i="4"/>
  <c r="E105" i="4"/>
  <c r="D104" i="4"/>
  <c r="C103" i="4"/>
  <c r="L104" i="4"/>
  <c r="K103" i="4"/>
  <c r="J102" i="4"/>
  <c r="I101" i="4"/>
  <c r="H100" i="4"/>
  <c r="G99" i="4"/>
  <c r="F98" i="4"/>
  <c r="E97" i="4"/>
  <c r="D96" i="4"/>
  <c r="C95" i="4"/>
  <c r="E84" i="4"/>
  <c r="L91" i="4"/>
  <c r="K90" i="4"/>
  <c r="J89" i="4"/>
  <c r="I88" i="4"/>
  <c r="H87" i="4"/>
  <c r="G86" i="4"/>
  <c r="F85" i="4"/>
  <c r="D83" i="4"/>
  <c r="C82" i="4"/>
  <c r="L94" i="4"/>
  <c r="K93" i="4"/>
  <c r="J92" i="4"/>
  <c r="I91" i="4"/>
  <c r="H90" i="4"/>
  <c r="G89" i="4"/>
  <c r="F88" i="4"/>
  <c r="E87" i="4"/>
  <c r="D86" i="4"/>
  <c r="C85" i="4"/>
  <c r="L86" i="4"/>
  <c r="K85" i="4"/>
  <c r="D78" i="4"/>
  <c r="C77" i="4"/>
  <c r="I83" i="4"/>
  <c r="F80" i="4"/>
  <c r="H82" i="4"/>
  <c r="G81" i="4"/>
  <c r="J84" i="4"/>
  <c r="E79" i="4"/>
  <c r="F83" i="4"/>
  <c r="C80" i="4"/>
  <c r="E82" i="4"/>
  <c r="D81" i="4"/>
  <c r="G84" i="4"/>
  <c r="L89" i="4"/>
  <c r="K88" i="4"/>
  <c r="J87" i="4"/>
  <c r="I86" i="4"/>
  <c r="H85" i="4"/>
  <c r="J83" i="4"/>
  <c r="G80" i="4"/>
  <c r="I82" i="4"/>
  <c r="H81" i="4"/>
  <c r="K84" i="4"/>
  <c r="F79" i="4"/>
  <c r="C76" i="4"/>
  <c r="L85" i="4"/>
  <c r="E78" i="4"/>
  <c r="D77" i="4"/>
  <c r="J125" i="4"/>
  <c r="I124" i="4"/>
  <c r="H123" i="4"/>
  <c r="G122" i="4"/>
  <c r="F121" i="4"/>
  <c r="E120" i="4"/>
  <c r="D119" i="4"/>
  <c r="C118" i="4"/>
  <c r="L111" i="4"/>
  <c r="K110" i="4"/>
  <c r="J109" i="4"/>
  <c r="I108" i="4"/>
  <c r="H107" i="4"/>
  <c r="G106" i="4"/>
  <c r="F105" i="4"/>
  <c r="E104" i="4"/>
  <c r="D103" i="4"/>
  <c r="C102" i="4"/>
  <c r="L103" i="4"/>
  <c r="K102" i="4"/>
  <c r="J101" i="4"/>
  <c r="I100" i="4"/>
  <c r="H99" i="4"/>
  <c r="G98" i="4"/>
  <c r="F97" i="4"/>
  <c r="E96" i="4"/>
  <c r="D95" i="4"/>
  <c r="C94" i="4"/>
  <c r="K125" i="4"/>
  <c r="G121" i="4"/>
  <c r="C117" i="4"/>
  <c r="H122" i="4"/>
  <c r="D118" i="4"/>
  <c r="I123" i="4"/>
  <c r="E119" i="4"/>
  <c r="J124" i="4"/>
  <c r="F120" i="4"/>
  <c r="F125" i="4"/>
  <c r="E124" i="4"/>
  <c r="D123" i="4"/>
  <c r="C122" i="4"/>
  <c r="L123" i="4"/>
  <c r="K122" i="4"/>
  <c r="J121" i="4"/>
  <c r="I120" i="4"/>
  <c r="H119" i="4"/>
  <c r="G118" i="4"/>
  <c r="F117" i="4"/>
  <c r="E116" i="4"/>
  <c r="D115" i="4"/>
  <c r="C114" i="4"/>
  <c r="L115" i="4"/>
  <c r="K114" i="4"/>
  <c r="J113" i="4"/>
  <c r="I112" i="4"/>
  <c r="H111" i="4"/>
  <c r="G110" i="4"/>
  <c r="F109" i="4"/>
  <c r="E108" i="4"/>
  <c r="D107" i="4"/>
  <c r="C106" i="4"/>
  <c r="L107" i="4"/>
  <c r="K106" i="4"/>
  <c r="J105" i="4"/>
  <c r="I104" i="4"/>
  <c r="H103" i="4"/>
  <c r="G102" i="4"/>
  <c r="F101" i="4"/>
  <c r="E100" i="4"/>
  <c r="D99" i="4"/>
  <c r="C98" i="4"/>
  <c r="L99" i="4"/>
  <c r="K98" i="4"/>
  <c r="J97" i="4"/>
  <c r="I96" i="4"/>
  <c r="H95" i="4"/>
  <c r="G94" i="4"/>
  <c r="F93" i="4"/>
  <c r="E92" i="4"/>
  <c r="D91" i="4"/>
  <c r="C90" i="4"/>
  <c r="L122" i="4"/>
  <c r="H118" i="4"/>
  <c r="D114" i="4"/>
  <c r="I119" i="4"/>
  <c r="E115" i="4"/>
  <c r="J120" i="4"/>
  <c r="F116" i="4"/>
  <c r="K121" i="4"/>
  <c r="G117" i="4"/>
  <c r="C113" i="4"/>
  <c r="B88" i="4"/>
  <c r="I115" i="4"/>
  <c r="E111" i="4"/>
  <c r="J116" i="4"/>
  <c r="F112" i="4"/>
  <c r="K117" i="4"/>
  <c r="G113" i="4"/>
  <c r="C109" i="4"/>
  <c r="L118" i="4"/>
  <c r="H114" i="4"/>
  <c r="D110" i="4"/>
  <c r="B82" i="4"/>
  <c r="F124" i="4"/>
  <c r="G125" i="4"/>
  <c r="C121" i="4"/>
  <c r="D122" i="4"/>
  <c r="E123" i="4"/>
  <c r="J112" i="4"/>
  <c r="F108" i="4"/>
  <c r="K113" i="4"/>
  <c r="G109" i="4"/>
  <c r="C105" i="4"/>
  <c r="L114" i="4"/>
  <c r="H110" i="4"/>
  <c r="D106" i="4"/>
  <c r="I111" i="4"/>
  <c r="E107" i="4"/>
  <c r="L106" i="4"/>
  <c r="H102" i="4"/>
  <c r="D98" i="4"/>
  <c r="I103" i="4"/>
  <c r="E99" i="4"/>
  <c r="J104" i="4"/>
  <c r="F100" i="4"/>
  <c r="C97" i="4"/>
  <c r="K105" i="4"/>
  <c r="G101" i="4"/>
  <c r="D125" i="4"/>
  <c r="C124" i="4"/>
  <c r="L125" i="4"/>
  <c r="K124" i="4"/>
  <c r="J123" i="4"/>
  <c r="I122" i="4"/>
  <c r="H121" i="4"/>
  <c r="G120" i="4"/>
  <c r="F119" i="4"/>
  <c r="E118" i="4"/>
  <c r="D117" i="4"/>
  <c r="C116" i="4"/>
  <c r="L117" i="4"/>
  <c r="K116" i="4"/>
  <c r="J115" i="4"/>
  <c r="I114" i="4"/>
  <c r="H113" i="4"/>
  <c r="G112" i="4"/>
  <c r="F111" i="4"/>
  <c r="E110" i="4"/>
  <c r="D109" i="4"/>
  <c r="C108" i="4"/>
  <c r="L109" i="4"/>
  <c r="K108" i="4"/>
  <c r="J107" i="4"/>
  <c r="I106" i="4"/>
  <c r="H105" i="4"/>
  <c r="G104" i="4"/>
  <c r="F103" i="4"/>
  <c r="E102" i="4"/>
  <c r="D101" i="4"/>
  <c r="C100" i="4"/>
  <c r="L101" i="4"/>
  <c r="K100" i="4"/>
  <c r="J99" i="4"/>
  <c r="I98" i="4"/>
  <c r="F95" i="4"/>
  <c r="G96" i="4"/>
  <c r="H97" i="4"/>
  <c r="E94" i="4"/>
  <c r="D93" i="4"/>
  <c r="C92" i="4"/>
  <c r="E125" i="4"/>
  <c r="D124" i="4"/>
  <c r="C123" i="4"/>
  <c r="L124" i="4"/>
  <c r="K123" i="4"/>
  <c r="J122" i="4"/>
  <c r="I121" i="4"/>
  <c r="H120" i="4"/>
  <c r="G119" i="4"/>
  <c r="F118" i="4"/>
  <c r="E117" i="4"/>
  <c r="D116" i="4"/>
  <c r="C115" i="4"/>
  <c r="L116" i="4"/>
  <c r="K115" i="4"/>
  <c r="J114" i="4"/>
  <c r="I113" i="4"/>
  <c r="H112" i="4"/>
  <c r="G111" i="4"/>
  <c r="F110" i="4"/>
  <c r="E109" i="4"/>
  <c r="D108" i="4"/>
  <c r="C107" i="4"/>
  <c r="L108" i="4"/>
  <c r="K107" i="4"/>
  <c r="J106" i="4"/>
  <c r="I105" i="4"/>
  <c r="H104" i="4"/>
  <c r="G103" i="4"/>
  <c r="F102" i="4"/>
  <c r="E101" i="4"/>
  <c r="D100" i="4"/>
  <c r="C99" i="4"/>
  <c r="L100" i="4"/>
  <c r="K99" i="4"/>
  <c r="J98" i="4"/>
  <c r="I97" i="4"/>
  <c r="H96" i="4"/>
  <c r="F94" i="4"/>
  <c r="E93" i="4"/>
  <c r="D92" i="4"/>
  <c r="C91" i="4"/>
  <c r="G95" i="4"/>
  <c r="B77" i="4"/>
  <c r="L95" i="4"/>
  <c r="K94" i="4"/>
  <c r="J93" i="4"/>
  <c r="I92" i="4"/>
  <c r="H91" i="4"/>
  <c r="G90" i="4"/>
  <c r="F89" i="4"/>
  <c r="E88" i="4"/>
  <c r="D87" i="4"/>
  <c r="C86" i="4"/>
  <c r="F82" i="4"/>
  <c r="E81" i="4"/>
  <c r="H84" i="4"/>
  <c r="C79" i="4"/>
  <c r="L88" i="4"/>
  <c r="K87" i="4"/>
  <c r="J86" i="4"/>
  <c r="I85" i="4"/>
  <c r="G83" i="4"/>
  <c r="D80" i="4"/>
  <c r="L90" i="4"/>
  <c r="K89" i="4"/>
  <c r="J88" i="4"/>
  <c r="I87" i="4"/>
  <c r="H86" i="4"/>
  <c r="G85" i="4"/>
  <c r="E83" i="4"/>
  <c r="D82" i="4"/>
  <c r="C81" i="4"/>
  <c r="F84" i="4"/>
  <c r="L97" i="4"/>
  <c r="J95" i="4"/>
  <c r="K96" i="4"/>
  <c r="I94" i="4"/>
  <c r="H93" i="4"/>
  <c r="G92" i="4"/>
  <c r="F91" i="4"/>
  <c r="E90" i="4"/>
  <c r="D89" i="4"/>
  <c r="C88" i="4"/>
  <c r="G4" i="4"/>
  <c r="I4" i="4" s="1"/>
  <c r="C84" i="4"/>
  <c r="L93" i="4"/>
  <c r="K92" i="4"/>
  <c r="J91" i="4"/>
  <c r="I90" i="4"/>
  <c r="H89" i="4"/>
  <c r="G88" i="4"/>
  <c r="F87" i="4"/>
  <c r="E86" i="4"/>
  <c r="D85" i="4"/>
  <c r="G4" i="3"/>
  <c r="G3" i="3"/>
  <c r="B76" i="3"/>
  <c r="I82" i="3"/>
  <c r="H81" i="3"/>
  <c r="L85" i="3"/>
  <c r="E78" i="3"/>
  <c r="D77" i="3"/>
  <c r="K84" i="3"/>
  <c r="F79" i="3"/>
  <c r="J83" i="3"/>
  <c r="G80" i="3"/>
  <c r="C76" i="3"/>
  <c r="H5" i="1"/>
  <c r="I5" i="1" s="1"/>
  <c r="H11" i="1"/>
  <c r="I11" i="1" s="1"/>
  <c r="H7" i="1"/>
  <c r="I7" i="1" s="1"/>
  <c r="L5" i="1"/>
  <c r="M5" i="1" s="1"/>
  <c r="L10" i="1"/>
  <c r="M10" i="1" s="1"/>
  <c r="L13" i="1"/>
  <c r="M13" i="1" s="1"/>
  <c r="H12" i="1"/>
  <c r="I12" i="1" s="1"/>
  <c r="H8" i="1"/>
  <c r="I8" i="1" s="1"/>
  <c r="L7" i="1"/>
  <c r="M7" i="1" s="1"/>
  <c r="L12" i="1"/>
  <c r="M12" i="1" s="1"/>
  <c r="H14" i="1"/>
  <c r="I14" i="1" s="1"/>
  <c r="H10" i="1"/>
  <c r="I10" i="1" s="1"/>
  <c r="H6" i="1"/>
  <c r="I6" i="1" s="1"/>
  <c r="L8" i="1"/>
  <c r="M8" i="1" s="1"/>
  <c r="L11" i="1"/>
  <c r="M11" i="1" s="1"/>
  <c r="H13" i="1"/>
  <c r="I13" i="1" s="1"/>
  <c r="H9" i="1"/>
  <c r="I9" i="1" s="1"/>
  <c r="L6" i="1"/>
  <c r="M6" i="1" s="1"/>
  <c r="L9" i="1"/>
  <c r="M9" i="1" s="1"/>
  <c r="C7" i="1"/>
  <c r="B75" i="1" s="1"/>
  <c r="C76" i="1" s="1"/>
  <c r="C9" i="2"/>
  <c r="B77" i="2" s="1"/>
  <c r="E80" i="2" s="1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8" i="1"/>
  <c r="C79" i="5" l="1"/>
  <c r="F82" i="5"/>
  <c r="G83" i="5" s="1"/>
  <c r="H84" i="5" s="1"/>
  <c r="I85" i="5" s="1"/>
  <c r="J86" i="5" s="1"/>
  <c r="K87" i="5" s="1"/>
  <c r="L88" i="5" s="1"/>
  <c r="C78" i="5"/>
  <c r="D79" i="5"/>
  <c r="E80" i="5"/>
  <c r="D80" i="5"/>
  <c r="B80" i="5"/>
  <c r="F83" i="5"/>
  <c r="G84" i="5" s="1"/>
  <c r="H85" i="5" s="1"/>
  <c r="I86" i="5" s="1"/>
  <c r="J87" i="5" s="1"/>
  <c r="K88" i="5" s="1"/>
  <c r="L89" i="5" s="1"/>
  <c r="E82" i="5"/>
  <c r="C80" i="5"/>
  <c r="D81" i="5"/>
  <c r="D43" i="4"/>
  <c r="D32" i="4"/>
  <c r="D9" i="4"/>
  <c r="D14" i="4"/>
  <c r="D20" i="4"/>
  <c r="D22" i="4"/>
  <c r="D34" i="4"/>
  <c r="D52" i="4"/>
  <c r="D19" i="4"/>
  <c r="D53" i="4"/>
  <c r="D47" i="4"/>
  <c r="D8" i="4"/>
  <c r="D21" i="4"/>
  <c r="D54" i="4"/>
  <c r="D33" i="4"/>
  <c r="D35" i="4"/>
  <c r="D26" i="4"/>
  <c r="D45" i="4"/>
  <c r="D56" i="4"/>
  <c r="D51" i="4"/>
  <c r="D36" i="4"/>
  <c r="D39" i="4"/>
  <c r="D46" i="4"/>
  <c r="D17" i="4"/>
  <c r="D15" i="4"/>
  <c r="D57" i="4"/>
  <c r="D25" i="4"/>
  <c r="D27" i="4"/>
  <c r="D13" i="4"/>
  <c r="D37" i="4"/>
  <c r="D48" i="4"/>
  <c r="D16" i="4"/>
  <c r="D28" i="4"/>
  <c r="D31" i="4"/>
  <c r="D38" i="4"/>
  <c r="D10" i="4"/>
  <c r="D24" i="4"/>
  <c r="D49" i="4"/>
  <c r="D18" i="4"/>
  <c r="D50" i="4"/>
  <c r="D7" i="4"/>
  <c r="D29" i="4"/>
  <c r="D40" i="4"/>
  <c r="D11" i="4"/>
  <c r="D55" i="4"/>
  <c r="D23" i="4"/>
  <c r="D30" i="4"/>
  <c r="D12" i="4"/>
  <c r="D42" i="4"/>
  <c r="D41" i="4"/>
  <c r="I84" i="4"/>
  <c r="D79" i="4"/>
  <c r="L87" i="4"/>
  <c r="K86" i="4"/>
  <c r="J85" i="4"/>
  <c r="C78" i="4"/>
  <c r="H83" i="4"/>
  <c r="E80" i="4"/>
  <c r="G82" i="4"/>
  <c r="F81" i="4"/>
  <c r="D84" i="4"/>
  <c r="L92" i="4"/>
  <c r="K91" i="4"/>
  <c r="J90" i="4"/>
  <c r="I89" i="4"/>
  <c r="H88" i="4"/>
  <c r="G87" i="4"/>
  <c r="F86" i="4"/>
  <c r="E85" i="4"/>
  <c r="C83" i="4"/>
  <c r="J96" i="4"/>
  <c r="H94" i="4"/>
  <c r="G93" i="4"/>
  <c r="F92" i="4"/>
  <c r="E91" i="4"/>
  <c r="D90" i="4"/>
  <c r="C89" i="4"/>
  <c r="L98" i="4"/>
  <c r="K97" i="4"/>
  <c r="I95" i="4"/>
  <c r="B77" i="3"/>
  <c r="I83" i="3"/>
  <c r="F80" i="3"/>
  <c r="J84" i="3"/>
  <c r="E79" i="3"/>
  <c r="K85" i="3"/>
  <c r="D78" i="3"/>
  <c r="L86" i="3"/>
  <c r="C77" i="3"/>
  <c r="H82" i="3"/>
  <c r="G81" i="3"/>
  <c r="C8" i="2"/>
  <c r="B76" i="2" s="1"/>
  <c r="F81" i="2"/>
  <c r="G82" i="2" s="1"/>
  <c r="H83" i="2" s="1"/>
  <c r="I84" i="2" s="1"/>
  <c r="J85" i="2" s="1"/>
  <c r="K86" i="2" s="1"/>
  <c r="L87" i="2" s="1"/>
  <c r="L85" i="1"/>
  <c r="J83" i="1"/>
  <c r="K84" i="1"/>
  <c r="I82" i="1"/>
  <c r="H81" i="1"/>
  <c r="G80" i="1"/>
  <c r="F79" i="1"/>
  <c r="E78" i="1"/>
  <c r="D77" i="1"/>
  <c r="C8" i="1"/>
  <c r="B76" i="1" s="1"/>
  <c r="B81" i="5" l="1"/>
  <c r="F84" i="5"/>
  <c r="G85" i="5" s="1"/>
  <c r="H86" i="5" s="1"/>
  <c r="I87" i="5" s="1"/>
  <c r="J88" i="5" s="1"/>
  <c r="K89" i="5" s="1"/>
  <c r="L90" i="5" s="1"/>
  <c r="C81" i="5"/>
  <c r="E83" i="5"/>
  <c r="D82" i="5"/>
  <c r="G5" i="4"/>
  <c r="K5" i="4"/>
  <c r="G6" i="4"/>
  <c r="K11" i="4"/>
  <c r="G8" i="4"/>
  <c r="G13" i="4"/>
  <c r="G14" i="4"/>
  <c r="G7" i="4"/>
  <c r="G12" i="4"/>
  <c r="G10" i="4"/>
  <c r="K6" i="4"/>
  <c r="G11" i="4"/>
  <c r="G9" i="4"/>
  <c r="K13" i="4"/>
  <c r="K12" i="4"/>
  <c r="K8" i="4"/>
  <c r="K9" i="4"/>
  <c r="K10" i="4"/>
  <c r="K7" i="4"/>
  <c r="K14" i="4"/>
  <c r="B78" i="3"/>
  <c r="L87" i="3"/>
  <c r="K86" i="3"/>
  <c r="J85" i="3"/>
  <c r="C78" i="3"/>
  <c r="G82" i="3"/>
  <c r="F81" i="3"/>
  <c r="I84" i="3"/>
  <c r="D79" i="3"/>
  <c r="H83" i="3"/>
  <c r="E80" i="3"/>
  <c r="C10" i="2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D78" i="2"/>
  <c r="E79" i="2"/>
  <c r="F80" i="2"/>
  <c r="G81" i="2" s="1"/>
  <c r="H82" i="2" s="1"/>
  <c r="I83" i="2" s="1"/>
  <c r="J84" i="2" s="1"/>
  <c r="K85" i="2" s="1"/>
  <c r="L86" i="2" s="1"/>
  <c r="C77" i="2"/>
  <c r="D79" i="2"/>
  <c r="C78" i="2"/>
  <c r="K85" i="1"/>
  <c r="L86" i="1"/>
  <c r="I83" i="1"/>
  <c r="J84" i="1"/>
  <c r="G81" i="1"/>
  <c r="H82" i="1"/>
  <c r="E79" i="1"/>
  <c r="F80" i="1"/>
  <c r="C77" i="1"/>
  <c r="D78" i="1"/>
  <c r="C9" i="1"/>
  <c r="B77" i="1" s="1"/>
  <c r="B82" i="5" l="1"/>
  <c r="D83" i="5"/>
  <c r="C82" i="5"/>
  <c r="F85" i="5"/>
  <c r="G86" i="5" s="1"/>
  <c r="H87" i="5" s="1"/>
  <c r="I88" i="5" s="1"/>
  <c r="J89" i="5" s="1"/>
  <c r="K90" i="5" s="1"/>
  <c r="L91" i="5" s="1"/>
  <c r="E84" i="5"/>
  <c r="B79" i="3"/>
  <c r="H84" i="3"/>
  <c r="C79" i="3"/>
  <c r="G83" i="3"/>
  <c r="D80" i="3"/>
  <c r="F82" i="3"/>
  <c r="E81" i="3"/>
  <c r="K87" i="3"/>
  <c r="I85" i="3"/>
  <c r="L88" i="3"/>
  <c r="J86" i="3"/>
  <c r="B78" i="2"/>
  <c r="F82" i="2" s="1"/>
  <c r="G83" i="2" s="1"/>
  <c r="H84" i="2" s="1"/>
  <c r="I85" i="2" s="1"/>
  <c r="J86" i="2" s="1"/>
  <c r="K87" i="2" s="1"/>
  <c r="L88" i="2" s="1"/>
  <c r="G5" i="2"/>
  <c r="B79" i="2"/>
  <c r="K86" i="1"/>
  <c r="L87" i="1"/>
  <c r="I84" i="1"/>
  <c r="J85" i="1"/>
  <c r="G82" i="1"/>
  <c r="H83" i="1"/>
  <c r="E80" i="1"/>
  <c r="F81" i="1"/>
  <c r="C78" i="1"/>
  <c r="D79" i="1"/>
  <c r="C10" i="1"/>
  <c r="B78" i="1" s="1"/>
  <c r="D84" i="5" l="1"/>
  <c r="E85" i="5"/>
  <c r="F86" i="5"/>
  <c r="G87" i="5" s="1"/>
  <c r="H88" i="5" s="1"/>
  <c r="I89" i="5" s="1"/>
  <c r="J90" i="5" s="1"/>
  <c r="K91" i="5" s="1"/>
  <c r="L92" i="5" s="1"/>
  <c r="C83" i="5"/>
  <c r="B83" i="5"/>
  <c r="E82" i="3"/>
  <c r="D81" i="3"/>
  <c r="L89" i="3"/>
  <c r="K88" i="3"/>
  <c r="J87" i="3"/>
  <c r="I86" i="3"/>
  <c r="H85" i="3"/>
  <c r="F83" i="3"/>
  <c r="C80" i="3"/>
  <c r="G84" i="3"/>
  <c r="B80" i="3"/>
  <c r="C79" i="2"/>
  <c r="D80" i="2"/>
  <c r="E81" i="2"/>
  <c r="E82" i="2"/>
  <c r="F83" i="2"/>
  <c r="G84" i="2" s="1"/>
  <c r="H85" i="2" s="1"/>
  <c r="I86" i="2" s="1"/>
  <c r="J87" i="2" s="1"/>
  <c r="K88" i="2" s="1"/>
  <c r="L89" i="2" s="1"/>
  <c r="D81" i="2"/>
  <c r="C80" i="2"/>
  <c r="B80" i="2"/>
  <c r="K87" i="1"/>
  <c r="L88" i="1"/>
  <c r="I85" i="1"/>
  <c r="J86" i="1"/>
  <c r="G83" i="1"/>
  <c r="H84" i="1"/>
  <c r="E81" i="1"/>
  <c r="F82" i="1"/>
  <c r="C79" i="1"/>
  <c r="D80" i="1"/>
  <c r="C11" i="1"/>
  <c r="B79" i="1" s="1"/>
  <c r="B84" i="5" l="1"/>
  <c r="F87" i="5"/>
  <c r="G88" i="5" s="1"/>
  <c r="H89" i="5" s="1"/>
  <c r="I90" i="5" s="1"/>
  <c r="J91" i="5" s="1"/>
  <c r="K92" i="5" s="1"/>
  <c r="L93" i="5" s="1"/>
  <c r="E86" i="5"/>
  <c r="D85" i="5"/>
  <c r="C84" i="5"/>
  <c r="B81" i="3"/>
  <c r="E83" i="3"/>
  <c r="F84" i="3"/>
  <c r="L90" i="3"/>
  <c r="J88" i="3"/>
  <c r="H86" i="3"/>
  <c r="D82" i="3"/>
  <c r="C81" i="3"/>
  <c r="K89" i="3"/>
  <c r="I87" i="3"/>
  <c r="G85" i="3"/>
  <c r="E83" i="2"/>
  <c r="F84" i="2"/>
  <c r="G85" i="2" s="1"/>
  <c r="H86" i="2" s="1"/>
  <c r="I87" i="2" s="1"/>
  <c r="J88" i="2" s="1"/>
  <c r="K89" i="2" s="1"/>
  <c r="L90" i="2" s="1"/>
  <c r="C81" i="2"/>
  <c r="D82" i="2"/>
  <c r="B81" i="2"/>
  <c r="K88" i="1"/>
  <c r="L89" i="1"/>
  <c r="I86" i="1"/>
  <c r="J87" i="1"/>
  <c r="G84" i="1"/>
  <c r="H85" i="1"/>
  <c r="E82" i="1"/>
  <c r="F83" i="1"/>
  <c r="C80" i="1"/>
  <c r="D81" i="1"/>
  <c r="C12" i="1"/>
  <c r="B80" i="1" s="1"/>
  <c r="B85" i="5" l="1"/>
  <c r="C85" i="5"/>
  <c r="F88" i="5"/>
  <c r="G89" i="5" s="1"/>
  <c r="H90" i="5" s="1"/>
  <c r="I91" i="5" s="1"/>
  <c r="J92" i="5" s="1"/>
  <c r="K93" i="5" s="1"/>
  <c r="L94" i="5" s="1"/>
  <c r="D86" i="5"/>
  <c r="E87" i="5"/>
  <c r="B82" i="3"/>
  <c r="L91" i="3"/>
  <c r="K90" i="3"/>
  <c r="J89" i="3"/>
  <c r="I88" i="3"/>
  <c r="H87" i="3"/>
  <c r="G86" i="3"/>
  <c r="F85" i="3"/>
  <c r="C82" i="3"/>
  <c r="E84" i="3"/>
  <c r="D83" i="3"/>
  <c r="E84" i="2"/>
  <c r="F85" i="2"/>
  <c r="G86" i="2" s="1"/>
  <c r="H87" i="2" s="1"/>
  <c r="I88" i="2" s="1"/>
  <c r="J89" i="2" s="1"/>
  <c r="K90" i="2" s="1"/>
  <c r="L91" i="2" s="1"/>
  <c r="B82" i="2"/>
  <c r="C82" i="2"/>
  <c r="D83" i="2"/>
  <c r="K89" i="1"/>
  <c r="L90" i="1"/>
  <c r="I87" i="1"/>
  <c r="J88" i="1"/>
  <c r="G85" i="1"/>
  <c r="H86" i="1"/>
  <c r="E83" i="1"/>
  <c r="F84" i="1"/>
  <c r="C81" i="1"/>
  <c r="D82" i="1"/>
  <c r="C13" i="1"/>
  <c r="B81" i="1" s="1"/>
  <c r="B86" i="5" l="1"/>
  <c r="F89" i="5"/>
  <c r="G90" i="5" s="1"/>
  <c r="H91" i="5" s="1"/>
  <c r="I92" i="5" s="1"/>
  <c r="J93" i="5" s="1"/>
  <c r="K94" i="5" s="1"/>
  <c r="L95" i="5" s="1"/>
  <c r="E88" i="5"/>
  <c r="D87" i="5"/>
  <c r="C86" i="5"/>
  <c r="B83" i="3"/>
  <c r="D84" i="3"/>
  <c r="C83" i="3"/>
  <c r="L92" i="3"/>
  <c r="J90" i="3"/>
  <c r="H88" i="3"/>
  <c r="F86" i="3"/>
  <c r="K91" i="3"/>
  <c r="I89" i="3"/>
  <c r="G87" i="3"/>
  <c r="E85" i="3"/>
  <c r="E85" i="2"/>
  <c r="F86" i="2"/>
  <c r="G87" i="2" s="1"/>
  <c r="H88" i="2" s="1"/>
  <c r="I89" i="2" s="1"/>
  <c r="J90" i="2" s="1"/>
  <c r="K91" i="2" s="1"/>
  <c r="L92" i="2" s="1"/>
  <c r="D84" i="2"/>
  <c r="C83" i="2"/>
  <c r="B83" i="2"/>
  <c r="K90" i="1"/>
  <c r="L91" i="1"/>
  <c r="I88" i="1"/>
  <c r="J89" i="1"/>
  <c r="G86" i="1"/>
  <c r="H87" i="1"/>
  <c r="E84" i="1"/>
  <c r="F85" i="1"/>
  <c r="C82" i="1"/>
  <c r="D83" i="1"/>
  <c r="C14" i="1"/>
  <c r="B82" i="1" s="1"/>
  <c r="E89" i="5" l="1"/>
  <c r="C87" i="5"/>
  <c r="F90" i="5"/>
  <c r="G91" i="5" s="1"/>
  <c r="H92" i="5" s="1"/>
  <c r="I93" i="5" s="1"/>
  <c r="J94" i="5" s="1"/>
  <c r="K95" i="5" s="1"/>
  <c r="L96" i="5" s="1"/>
  <c r="D88" i="5"/>
  <c r="B87" i="5"/>
  <c r="L93" i="3"/>
  <c r="K92" i="3"/>
  <c r="J91" i="3"/>
  <c r="I90" i="3"/>
  <c r="H89" i="3"/>
  <c r="G88" i="3"/>
  <c r="F87" i="3"/>
  <c r="E86" i="3"/>
  <c r="D85" i="3"/>
  <c r="C84" i="3"/>
  <c r="B84" i="3"/>
  <c r="E86" i="2"/>
  <c r="F87" i="2"/>
  <c r="G88" i="2" s="1"/>
  <c r="H89" i="2" s="1"/>
  <c r="I90" i="2" s="1"/>
  <c r="J91" i="2" s="1"/>
  <c r="K92" i="2" s="1"/>
  <c r="L93" i="2" s="1"/>
  <c r="B84" i="2"/>
  <c r="D85" i="2"/>
  <c r="C84" i="2"/>
  <c r="K91" i="1"/>
  <c r="L92" i="1"/>
  <c r="I89" i="1"/>
  <c r="J90" i="1"/>
  <c r="G87" i="1"/>
  <c r="H88" i="1"/>
  <c r="E85" i="1"/>
  <c r="F86" i="1"/>
  <c r="C83" i="1"/>
  <c r="D84" i="1"/>
  <c r="C15" i="1"/>
  <c r="B83" i="1" s="1"/>
  <c r="B88" i="5" l="1"/>
  <c r="F91" i="5"/>
  <c r="G92" i="5" s="1"/>
  <c r="H93" i="5" s="1"/>
  <c r="I94" i="5" s="1"/>
  <c r="J95" i="5" s="1"/>
  <c r="K96" i="5" s="1"/>
  <c r="L97" i="5" s="1"/>
  <c r="E90" i="5"/>
  <c r="D89" i="5"/>
  <c r="C88" i="5"/>
  <c r="B85" i="3"/>
  <c r="K93" i="3"/>
  <c r="I91" i="3"/>
  <c r="G89" i="3"/>
  <c r="E87" i="3"/>
  <c r="C85" i="3"/>
  <c r="L94" i="3"/>
  <c r="J92" i="3"/>
  <c r="H90" i="3"/>
  <c r="F88" i="3"/>
  <c r="D86" i="3"/>
  <c r="E87" i="2"/>
  <c r="F88" i="2"/>
  <c r="G89" i="2" s="1"/>
  <c r="H90" i="2" s="1"/>
  <c r="I91" i="2" s="1"/>
  <c r="J92" i="2" s="1"/>
  <c r="K93" i="2" s="1"/>
  <c r="L94" i="2" s="1"/>
  <c r="B85" i="2"/>
  <c r="D86" i="2"/>
  <c r="C85" i="2"/>
  <c r="K92" i="1"/>
  <c r="L93" i="1"/>
  <c r="I90" i="1"/>
  <c r="J91" i="1"/>
  <c r="G88" i="1"/>
  <c r="H89" i="1"/>
  <c r="E86" i="1"/>
  <c r="F87" i="1"/>
  <c r="C84" i="1"/>
  <c r="D85" i="1"/>
  <c r="C16" i="1"/>
  <c r="B84" i="1" s="1"/>
  <c r="E91" i="5" l="1"/>
  <c r="C89" i="5"/>
  <c r="F92" i="5"/>
  <c r="G93" i="5" s="1"/>
  <c r="H94" i="5" s="1"/>
  <c r="I95" i="5" s="1"/>
  <c r="J96" i="5" s="1"/>
  <c r="K97" i="5" s="1"/>
  <c r="L98" i="5" s="1"/>
  <c r="D90" i="5"/>
  <c r="B89" i="5"/>
  <c r="L95" i="3"/>
  <c r="K94" i="3"/>
  <c r="J93" i="3"/>
  <c r="I92" i="3"/>
  <c r="H91" i="3"/>
  <c r="G90" i="3"/>
  <c r="F89" i="3"/>
  <c r="E88" i="3"/>
  <c r="D87" i="3"/>
  <c r="C86" i="3"/>
  <c r="B86" i="3"/>
  <c r="E88" i="2"/>
  <c r="F89" i="2"/>
  <c r="G90" i="2" s="1"/>
  <c r="H91" i="2" s="1"/>
  <c r="I92" i="2" s="1"/>
  <c r="J93" i="2" s="1"/>
  <c r="K94" i="2" s="1"/>
  <c r="L95" i="2" s="1"/>
  <c r="B86" i="2"/>
  <c r="C86" i="2"/>
  <c r="D87" i="2"/>
  <c r="K93" i="1"/>
  <c r="L94" i="1"/>
  <c r="I91" i="1"/>
  <c r="J92" i="1"/>
  <c r="G89" i="1"/>
  <c r="H90" i="1"/>
  <c r="E87" i="1"/>
  <c r="F88" i="1"/>
  <c r="C85" i="1"/>
  <c r="D86" i="1"/>
  <c r="C17" i="1"/>
  <c r="B85" i="1" s="1"/>
  <c r="B90" i="5" l="1"/>
  <c r="F93" i="5"/>
  <c r="G94" i="5" s="1"/>
  <c r="H95" i="5" s="1"/>
  <c r="I96" i="5" s="1"/>
  <c r="J97" i="5" s="1"/>
  <c r="K98" i="5" s="1"/>
  <c r="L99" i="5" s="1"/>
  <c r="E92" i="5"/>
  <c r="D91" i="5"/>
  <c r="C90" i="5"/>
  <c r="B87" i="3"/>
  <c r="L96" i="3"/>
  <c r="K95" i="3"/>
  <c r="I93" i="3"/>
  <c r="G91" i="3"/>
  <c r="E89" i="3"/>
  <c r="C87" i="3"/>
  <c r="J94" i="3"/>
  <c r="H92" i="3"/>
  <c r="F90" i="3"/>
  <c r="D88" i="3"/>
  <c r="E89" i="2"/>
  <c r="F90" i="2"/>
  <c r="G91" i="2" s="1"/>
  <c r="H92" i="2" s="1"/>
  <c r="I93" i="2" s="1"/>
  <c r="J94" i="2" s="1"/>
  <c r="K95" i="2" s="1"/>
  <c r="L96" i="2" s="1"/>
  <c r="B87" i="2"/>
  <c r="D88" i="2"/>
  <c r="C87" i="2"/>
  <c r="K94" i="1"/>
  <c r="L95" i="1"/>
  <c r="I92" i="1"/>
  <c r="J93" i="1"/>
  <c r="G90" i="1"/>
  <c r="H91" i="1"/>
  <c r="E88" i="1"/>
  <c r="F89" i="1"/>
  <c r="C86" i="1"/>
  <c r="D87" i="1"/>
  <c r="C18" i="1"/>
  <c r="B86" i="1" s="1"/>
  <c r="B91" i="5" l="1"/>
  <c r="F94" i="5"/>
  <c r="G95" i="5" s="1"/>
  <c r="H96" i="5" s="1"/>
  <c r="I97" i="5" s="1"/>
  <c r="J98" i="5" s="1"/>
  <c r="K99" i="5" s="1"/>
  <c r="L100" i="5" s="1"/>
  <c r="D92" i="5"/>
  <c r="E93" i="5"/>
  <c r="C91" i="5"/>
  <c r="B88" i="3"/>
  <c r="I94" i="3"/>
  <c r="H93" i="3"/>
  <c r="G92" i="3"/>
  <c r="F91" i="3"/>
  <c r="E90" i="3"/>
  <c r="D89" i="3"/>
  <c r="C88" i="3"/>
  <c r="K96" i="3"/>
  <c r="L97" i="3"/>
  <c r="J95" i="3"/>
  <c r="E90" i="2"/>
  <c r="F91" i="2"/>
  <c r="G92" i="2" s="1"/>
  <c r="H93" i="2" s="1"/>
  <c r="I94" i="2" s="1"/>
  <c r="J95" i="2" s="1"/>
  <c r="K96" i="2" s="1"/>
  <c r="L97" i="2" s="1"/>
  <c r="B88" i="2"/>
  <c r="D89" i="2"/>
  <c r="C88" i="2"/>
  <c r="K95" i="1"/>
  <c r="L96" i="1"/>
  <c r="I93" i="1"/>
  <c r="J94" i="1"/>
  <c r="G91" i="1"/>
  <c r="H92" i="1"/>
  <c r="E89" i="1"/>
  <c r="F90" i="1"/>
  <c r="C87" i="1"/>
  <c r="D88" i="1"/>
  <c r="C19" i="1"/>
  <c r="B87" i="1" s="1"/>
  <c r="B92" i="5" l="1"/>
  <c r="F95" i="5"/>
  <c r="G96" i="5" s="1"/>
  <c r="H97" i="5" s="1"/>
  <c r="I98" i="5" s="1"/>
  <c r="J99" i="5" s="1"/>
  <c r="K100" i="5" s="1"/>
  <c r="L101" i="5" s="1"/>
  <c r="E94" i="5"/>
  <c r="D93" i="5"/>
  <c r="C92" i="5"/>
  <c r="B89" i="3"/>
  <c r="L98" i="3"/>
  <c r="K97" i="3"/>
  <c r="J96" i="3"/>
  <c r="I95" i="3"/>
  <c r="H94" i="3"/>
  <c r="F92" i="3"/>
  <c r="D90" i="3"/>
  <c r="G93" i="3"/>
  <c r="E91" i="3"/>
  <c r="C89" i="3"/>
  <c r="E91" i="2"/>
  <c r="F92" i="2"/>
  <c r="G93" i="2" s="1"/>
  <c r="H94" i="2" s="1"/>
  <c r="I95" i="2" s="1"/>
  <c r="J96" i="2" s="1"/>
  <c r="K97" i="2" s="1"/>
  <c r="L98" i="2" s="1"/>
  <c r="B89" i="2"/>
  <c r="D90" i="2"/>
  <c r="C89" i="2"/>
  <c r="K96" i="1"/>
  <c r="L97" i="1"/>
  <c r="I94" i="1"/>
  <c r="J95" i="1"/>
  <c r="G92" i="1"/>
  <c r="H93" i="1"/>
  <c r="E90" i="1"/>
  <c r="F91" i="1"/>
  <c r="C88" i="1"/>
  <c r="D89" i="1"/>
  <c r="C20" i="1"/>
  <c r="B88" i="1" s="1"/>
  <c r="B93" i="5" l="1"/>
  <c r="F96" i="5"/>
  <c r="G97" i="5" s="1"/>
  <c r="H98" i="5" s="1"/>
  <c r="I99" i="5" s="1"/>
  <c r="J100" i="5" s="1"/>
  <c r="K101" i="5" s="1"/>
  <c r="L102" i="5" s="1"/>
  <c r="D94" i="5"/>
  <c r="E95" i="5"/>
  <c r="C93" i="5"/>
  <c r="K98" i="3"/>
  <c r="I96" i="3"/>
  <c r="G94" i="3"/>
  <c r="F93" i="3"/>
  <c r="E92" i="3"/>
  <c r="D91" i="3"/>
  <c r="C90" i="3"/>
  <c r="L99" i="3"/>
  <c r="J97" i="3"/>
  <c r="H95" i="3"/>
  <c r="B90" i="3"/>
  <c r="E92" i="2"/>
  <c r="F93" i="2"/>
  <c r="G94" i="2" s="1"/>
  <c r="H95" i="2" s="1"/>
  <c r="I96" i="2" s="1"/>
  <c r="J97" i="2" s="1"/>
  <c r="K98" i="2" s="1"/>
  <c r="L99" i="2" s="1"/>
  <c r="B90" i="2"/>
  <c r="D91" i="2"/>
  <c r="C90" i="2"/>
  <c r="K97" i="1"/>
  <c r="L98" i="1"/>
  <c r="I95" i="1"/>
  <c r="J96" i="1"/>
  <c r="G93" i="1"/>
  <c r="H94" i="1"/>
  <c r="E91" i="1"/>
  <c r="F92" i="1"/>
  <c r="C89" i="1"/>
  <c r="D90" i="1"/>
  <c r="C21" i="1"/>
  <c r="B89" i="1" s="1"/>
  <c r="B94" i="5" l="1"/>
  <c r="E96" i="5"/>
  <c r="D95" i="5"/>
  <c r="C94" i="5"/>
  <c r="F97" i="5"/>
  <c r="G98" i="5" s="1"/>
  <c r="H99" i="5" s="1"/>
  <c r="I100" i="5" s="1"/>
  <c r="J101" i="5" s="1"/>
  <c r="K102" i="5" s="1"/>
  <c r="L103" i="5" s="1"/>
  <c r="B91" i="3"/>
  <c r="L100" i="3"/>
  <c r="K99" i="3"/>
  <c r="J98" i="3"/>
  <c r="I97" i="3"/>
  <c r="H96" i="3"/>
  <c r="G95" i="3"/>
  <c r="F94" i="3"/>
  <c r="D92" i="3"/>
  <c r="E93" i="3"/>
  <c r="C91" i="3"/>
  <c r="E93" i="2"/>
  <c r="F94" i="2"/>
  <c r="G95" i="2" s="1"/>
  <c r="H96" i="2" s="1"/>
  <c r="I97" i="2" s="1"/>
  <c r="J98" i="2" s="1"/>
  <c r="K99" i="2" s="1"/>
  <c r="L100" i="2" s="1"/>
  <c r="B91" i="2"/>
  <c r="D92" i="2"/>
  <c r="C91" i="2"/>
  <c r="K98" i="1"/>
  <c r="L99" i="1"/>
  <c r="I96" i="1"/>
  <c r="J97" i="1"/>
  <c r="G94" i="1"/>
  <c r="H95" i="1"/>
  <c r="E92" i="1"/>
  <c r="F93" i="1"/>
  <c r="C90" i="1"/>
  <c r="D91" i="1"/>
  <c r="C22" i="1"/>
  <c r="B90" i="1" s="1"/>
  <c r="F98" i="5" l="1"/>
  <c r="G99" i="5" s="1"/>
  <c r="H100" i="5" s="1"/>
  <c r="I101" i="5" s="1"/>
  <c r="J102" i="5" s="1"/>
  <c r="K103" i="5" s="1"/>
  <c r="L104" i="5" s="1"/>
  <c r="E97" i="5"/>
  <c r="C95" i="5"/>
  <c r="D96" i="5"/>
  <c r="B95" i="5"/>
  <c r="B92" i="3"/>
  <c r="E94" i="3"/>
  <c r="D93" i="3"/>
  <c r="C92" i="3"/>
  <c r="J99" i="3"/>
  <c r="F95" i="3"/>
  <c r="K100" i="3"/>
  <c r="G96" i="3"/>
  <c r="L101" i="3"/>
  <c r="H97" i="3"/>
  <c r="I98" i="3"/>
  <c r="E94" i="2"/>
  <c r="F95" i="2"/>
  <c r="G96" i="2" s="1"/>
  <c r="H97" i="2" s="1"/>
  <c r="I98" i="2" s="1"/>
  <c r="J99" i="2" s="1"/>
  <c r="K100" i="2" s="1"/>
  <c r="L101" i="2" s="1"/>
  <c r="C92" i="2"/>
  <c r="D93" i="2"/>
  <c r="B92" i="2"/>
  <c r="K99" i="1"/>
  <c r="L100" i="1"/>
  <c r="I97" i="1"/>
  <c r="J98" i="1"/>
  <c r="G95" i="1"/>
  <c r="H96" i="1"/>
  <c r="E93" i="1"/>
  <c r="F94" i="1"/>
  <c r="C91" i="1"/>
  <c r="D92" i="1"/>
  <c r="C23" i="1"/>
  <c r="B91" i="1" s="1"/>
  <c r="B96" i="5" l="1"/>
  <c r="F99" i="5"/>
  <c r="G100" i="5" s="1"/>
  <c r="H101" i="5" s="1"/>
  <c r="I102" i="5" s="1"/>
  <c r="J103" i="5" s="1"/>
  <c r="K104" i="5" s="1"/>
  <c r="L105" i="5" s="1"/>
  <c r="D97" i="5"/>
  <c r="C96" i="5"/>
  <c r="E98" i="5"/>
  <c r="L102" i="3"/>
  <c r="K101" i="3"/>
  <c r="J100" i="3"/>
  <c r="I99" i="3"/>
  <c r="H98" i="3"/>
  <c r="G97" i="3"/>
  <c r="F96" i="3"/>
  <c r="E95" i="3"/>
  <c r="C93" i="3"/>
  <c r="D94" i="3"/>
  <c r="B93" i="3"/>
  <c r="E95" i="2"/>
  <c r="F96" i="2"/>
  <c r="G97" i="2" s="1"/>
  <c r="H98" i="2" s="1"/>
  <c r="I99" i="2" s="1"/>
  <c r="J100" i="2" s="1"/>
  <c r="K101" i="2" s="1"/>
  <c r="L102" i="2" s="1"/>
  <c r="D94" i="2"/>
  <c r="C93" i="2"/>
  <c r="B93" i="2"/>
  <c r="K100" i="1"/>
  <c r="L101" i="1"/>
  <c r="I98" i="1"/>
  <c r="J99" i="1"/>
  <c r="G96" i="1"/>
  <c r="H97" i="1"/>
  <c r="E94" i="1"/>
  <c r="F95" i="1"/>
  <c r="C92" i="1"/>
  <c r="D93" i="1"/>
  <c r="C24" i="1"/>
  <c r="B92" i="1" s="1"/>
  <c r="F100" i="5" l="1"/>
  <c r="G101" i="5" s="1"/>
  <c r="H102" i="5" s="1"/>
  <c r="I103" i="5" s="1"/>
  <c r="J104" i="5" s="1"/>
  <c r="K105" i="5" s="1"/>
  <c r="L106" i="5" s="1"/>
  <c r="E99" i="5"/>
  <c r="D98" i="5"/>
  <c r="C97" i="5"/>
  <c r="B97" i="5"/>
  <c r="L103" i="3"/>
  <c r="J101" i="3"/>
  <c r="H99" i="3"/>
  <c r="F97" i="3"/>
  <c r="C94" i="3"/>
  <c r="K102" i="3"/>
  <c r="I100" i="3"/>
  <c r="G98" i="3"/>
  <c r="E96" i="3"/>
  <c r="D95" i="3"/>
  <c r="B94" i="3"/>
  <c r="E96" i="2"/>
  <c r="F97" i="2"/>
  <c r="G98" i="2" s="1"/>
  <c r="H99" i="2" s="1"/>
  <c r="I100" i="2" s="1"/>
  <c r="J101" i="2" s="1"/>
  <c r="K102" i="2" s="1"/>
  <c r="L103" i="2" s="1"/>
  <c r="B94" i="2"/>
  <c r="C94" i="2"/>
  <c r="D95" i="2"/>
  <c r="K101" i="1"/>
  <c r="L102" i="1"/>
  <c r="I99" i="1"/>
  <c r="J100" i="1"/>
  <c r="G97" i="1"/>
  <c r="H98" i="1"/>
  <c r="E95" i="1"/>
  <c r="F96" i="1"/>
  <c r="C93" i="1"/>
  <c r="D94" i="1"/>
  <c r="C25" i="1"/>
  <c r="B93" i="1" s="1"/>
  <c r="B98" i="5" l="1"/>
  <c r="E100" i="5"/>
  <c r="F101" i="5"/>
  <c r="G102" i="5" s="1"/>
  <c r="H103" i="5" s="1"/>
  <c r="I104" i="5" s="1"/>
  <c r="J105" i="5" s="1"/>
  <c r="K106" i="5" s="1"/>
  <c r="L107" i="5" s="1"/>
  <c r="C98" i="5"/>
  <c r="D99" i="5"/>
  <c r="L104" i="3"/>
  <c r="K103" i="3"/>
  <c r="J102" i="3"/>
  <c r="I101" i="3"/>
  <c r="H100" i="3"/>
  <c r="G99" i="3"/>
  <c r="F98" i="3"/>
  <c r="E97" i="3"/>
  <c r="D96" i="3"/>
  <c r="C95" i="3"/>
  <c r="B95" i="3"/>
  <c r="E97" i="2"/>
  <c r="F98" i="2"/>
  <c r="G99" i="2" s="1"/>
  <c r="H100" i="2" s="1"/>
  <c r="I101" i="2" s="1"/>
  <c r="J102" i="2" s="1"/>
  <c r="K103" i="2" s="1"/>
  <c r="L104" i="2" s="1"/>
  <c r="B95" i="2"/>
  <c r="D96" i="2"/>
  <c r="C95" i="2"/>
  <c r="K102" i="1"/>
  <c r="L103" i="1"/>
  <c r="I100" i="1"/>
  <c r="J101" i="1"/>
  <c r="G98" i="1"/>
  <c r="H99" i="1"/>
  <c r="E96" i="1"/>
  <c r="F97" i="1"/>
  <c r="C94" i="1"/>
  <c r="D95" i="1"/>
  <c r="C26" i="1"/>
  <c r="B94" i="1" s="1"/>
  <c r="B99" i="5" l="1"/>
  <c r="F102" i="5"/>
  <c r="G103" i="5" s="1"/>
  <c r="H104" i="5" s="1"/>
  <c r="I105" i="5" s="1"/>
  <c r="J106" i="5" s="1"/>
  <c r="K107" i="5" s="1"/>
  <c r="L108" i="5" s="1"/>
  <c r="E101" i="5"/>
  <c r="D100" i="5"/>
  <c r="C99" i="5"/>
  <c r="B96" i="3"/>
  <c r="I102" i="3"/>
  <c r="E98" i="3"/>
  <c r="J103" i="3"/>
  <c r="F99" i="3"/>
  <c r="K104" i="3"/>
  <c r="G100" i="3"/>
  <c r="C96" i="3"/>
  <c r="L105" i="3"/>
  <c r="H101" i="3"/>
  <c r="D97" i="3"/>
  <c r="E98" i="2"/>
  <c r="F99" i="2"/>
  <c r="G100" i="2" s="1"/>
  <c r="H101" i="2" s="1"/>
  <c r="I102" i="2" s="1"/>
  <c r="J103" i="2" s="1"/>
  <c r="K104" i="2" s="1"/>
  <c r="L105" i="2" s="1"/>
  <c r="D97" i="2"/>
  <c r="C96" i="2"/>
  <c r="B96" i="2"/>
  <c r="K103" i="1"/>
  <c r="L104" i="1"/>
  <c r="I101" i="1"/>
  <c r="J102" i="1"/>
  <c r="G99" i="1"/>
  <c r="H100" i="1"/>
  <c r="E97" i="1"/>
  <c r="F98" i="1"/>
  <c r="C95" i="1"/>
  <c r="D96" i="1"/>
  <c r="C27" i="1"/>
  <c r="B95" i="1" s="1"/>
  <c r="B100" i="5" l="1"/>
  <c r="E102" i="5"/>
  <c r="C100" i="5"/>
  <c r="F103" i="5"/>
  <c r="G104" i="5" s="1"/>
  <c r="H105" i="5" s="1"/>
  <c r="I106" i="5" s="1"/>
  <c r="J107" i="5" s="1"/>
  <c r="K108" i="5" s="1"/>
  <c r="L109" i="5" s="1"/>
  <c r="D101" i="5"/>
  <c r="B97" i="3"/>
  <c r="L106" i="3"/>
  <c r="K105" i="3"/>
  <c r="J104" i="3"/>
  <c r="I103" i="3"/>
  <c r="H102" i="3"/>
  <c r="G101" i="3"/>
  <c r="F100" i="3"/>
  <c r="E99" i="3"/>
  <c r="D98" i="3"/>
  <c r="C97" i="3"/>
  <c r="E99" i="2"/>
  <c r="F100" i="2"/>
  <c r="G101" i="2" s="1"/>
  <c r="H102" i="2" s="1"/>
  <c r="I103" i="2" s="1"/>
  <c r="J104" i="2" s="1"/>
  <c r="K105" i="2" s="1"/>
  <c r="L106" i="2" s="1"/>
  <c r="B97" i="2"/>
  <c r="C97" i="2"/>
  <c r="D98" i="2"/>
  <c r="K104" i="1"/>
  <c r="L105" i="1"/>
  <c r="I102" i="1"/>
  <c r="J103" i="1"/>
  <c r="G100" i="1"/>
  <c r="H101" i="1"/>
  <c r="E98" i="1"/>
  <c r="F99" i="1"/>
  <c r="C96" i="1"/>
  <c r="D97" i="1"/>
  <c r="C28" i="1"/>
  <c r="B96" i="1" s="1"/>
  <c r="B101" i="5" l="1"/>
  <c r="F104" i="5"/>
  <c r="G105" i="5" s="1"/>
  <c r="H106" i="5" s="1"/>
  <c r="I107" i="5" s="1"/>
  <c r="J108" i="5" s="1"/>
  <c r="K109" i="5" s="1"/>
  <c r="L110" i="5" s="1"/>
  <c r="E103" i="5"/>
  <c r="D102" i="5"/>
  <c r="C101" i="5"/>
  <c r="B98" i="3"/>
  <c r="K106" i="3"/>
  <c r="I104" i="3"/>
  <c r="G102" i="3"/>
  <c r="E100" i="3"/>
  <c r="C98" i="3"/>
  <c r="L107" i="3"/>
  <c r="J105" i="3"/>
  <c r="H103" i="3"/>
  <c r="F101" i="3"/>
  <c r="D99" i="3"/>
  <c r="E100" i="2"/>
  <c r="F101" i="2"/>
  <c r="G102" i="2" s="1"/>
  <c r="H103" i="2" s="1"/>
  <c r="I104" i="2" s="1"/>
  <c r="J105" i="2" s="1"/>
  <c r="K106" i="2" s="1"/>
  <c r="L107" i="2" s="1"/>
  <c r="B98" i="2"/>
  <c r="C98" i="2"/>
  <c r="D99" i="2"/>
  <c r="K105" i="1"/>
  <c r="L106" i="1"/>
  <c r="I103" i="1"/>
  <c r="J104" i="1"/>
  <c r="G101" i="1"/>
  <c r="H102" i="1"/>
  <c r="E99" i="1"/>
  <c r="F100" i="1"/>
  <c r="C97" i="1"/>
  <c r="D98" i="1"/>
  <c r="C29" i="1"/>
  <c r="B97" i="1" s="1"/>
  <c r="B102" i="5" l="1"/>
  <c r="D103" i="5"/>
  <c r="E104" i="5"/>
  <c r="F105" i="5"/>
  <c r="G106" i="5" s="1"/>
  <c r="H107" i="5" s="1"/>
  <c r="I108" i="5" s="1"/>
  <c r="J109" i="5" s="1"/>
  <c r="K110" i="5" s="1"/>
  <c r="L111" i="5" s="1"/>
  <c r="C102" i="5"/>
  <c r="L108" i="3"/>
  <c r="K107" i="3"/>
  <c r="J106" i="3"/>
  <c r="I105" i="3"/>
  <c r="H104" i="3"/>
  <c r="G103" i="3"/>
  <c r="F102" i="3"/>
  <c r="E101" i="3"/>
  <c r="D100" i="3"/>
  <c r="C99" i="3"/>
  <c r="B99" i="3"/>
  <c r="E101" i="2"/>
  <c r="F102" i="2"/>
  <c r="G103" i="2" s="1"/>
  <c r="H104" i="2" s="1"/>
  <c r="I105" i="2" s="1"/>
  <c r="J106" i="2" s="1"/>
  <c r="K107" i="2" s="1"/>
  <c r="L108" i="2" s="1"/>
  <c r="D100" i="2"/>
  <c r="C99" i="2"/>
  <c r="B99" i="2"/>
  <c r="K106" i="1"/>
  <c r="L107" i="1"/>
  <c r="I104" i="1"/>
  <c r="J105" i="1"/>
  <c r="G102" i="1"/>
  <c r="H103" i="1"/>
  <c r="E100" i="1"/>
  <c r="F101" i="1"/>
  <c r="C98" i="1"/>
  <c r="D99" i="1"/>
  <c r="C30" i="1"/>
  <c r="B98" i="1" s="1"/>
  <c r="B103" i="5" l="1"/>
  <c r="F106" i="5"/>
  <c r="G107" i="5" s="1"/>
  <c r="H108" i="5" s="1"/>
  <c r="I109" i="5" s="1"/>
  <c r="J110" i="5" s="1"/>
  <c r="K111" i="5" s="1"/>
  <c r="L112" i="5" s="1"/>
  <c r="E105" i="5"/>
  <c r="D104" i="5"/>
  <c r="C103" i="5"/>
  <c r="L109" i="3"/>
  <c r="H105" i="3"/>
  <c r="D101" i="3"/>
  <c r="I106" i="3"/>
  <c r="E102" i="3"/>
  <c r="J107" i="3"/>
  <c r="F103" i="3"/>
  <c r="K108" i="3"/>
  <c r="G104" i="3"/>
  <c r="C100" i="3"/>
  <c r="B100" i="3"/>
  <c r="E102" i="2"/>
  <c r="F103" i="2"/>
  <c r="G104" i="2" s="1"/>
  <c r="H105" i="2" s="1"/>
  <c r="I106" i="2" s="1"/>
  <c r="J107" i="2" s="1"/>
  <c r="K108" i="2" s="1"/>
  <c r="L109" i="2" s="1"/>
  <c r="B100" i="2"/>
  <c r="D101" i="2"/>
  <c r="C100" i="2"/>
  <c r="K107" i="1"/>
  <c r="L108" i="1"/>
  <c r="I105" i="1"/>
  <c r="J106" i="1"/>
  <c r="G103" i="1"/>
  <c r="H104" i="1"/>
  <c r="E101" i="1"/>
  <c r="F102" i="1"/>
  <c r="C99" i="1"/>
  <c r="D100" i="1"/>
  <c r="C31" i="1"/>
  <c r="B99" i="1" s="1"/>
  <c r="F107" i="5" l="1"/>
  <c r="G108" i="5" s="1"/>
  <c r="H109" i="5" s="1"/>
  <c r="I110" i="5" s="1"/>
  <c r="J111" i="5" s="1"/>
  <c r="K112" i="5" s="1"/>
  <c r="L113" i="5" s="1"/>
  <c r="D105" i="5"/>
  <c r="E106" i="5"/>
  <c r="C104" i="5"/>
  <c r="B104" i="5"/>
  <c r="B101" i="3"/>
  <c r="L110" i="3"/>
  <c r="K109" i="3"/>
  <c r="J108" i="3"/>
  <c r="I107" i="3"/>
  <c r="H106" i="3"/>
  <c r="G105" i="3"/>
  <c r="F104" i="3"/>
  <c r="E103" i="3"/>
  <c r="D102" i="3"/>
  <c r="C101" i="3"/>
  <c r="E103" i="2"/>
  <c r="F104" i="2"/>
  <c r="G105" i="2" s="1"/>
  <c r="H106" i="2" s="1"/>
  <c r="I107" i="2" s="1"/>
  <c r="J108" i="2" s="1"/>
  <c r="K109" i="2" s="1"/>
  <c r="L110" i="2" s="1"/>
  <c r="D102" i="2"/>
  <c r="C101" i="2"/>
  <c r="B101" i="2"/>
  <c r="K108" i="1"/>
  <c r="L109" i="1"/>
  <c r="I106" i="1"/>
  <c r="J107" i="1"/>
  <c r="G104" i="1"/>
  <c r="H105" i="1"/>
  <c r="E102" i="1"/>
  <c r="F103" i="1"/>
  <c r="C100" i="1"/>
  <c r="D101" i="1"/>
  <c r="C32" i="1"/>
  <c r="B100" i="1" s="1"/>
  <c r="F108" i="5" l="1"/>
  <c r="G109" i="5" s="1"/>
  <c r="H110" i="5" s="1"/>
  <c r="I111" i="5" s="1"/>
  <c r="J112" i="5" s="1"/>
  <c r="K113" i="5" s="1"/>
  <c r="L114" i="5" s="1"/>
  <c r="E107" i="5"/>
  <c r="D106" i="5"/>
  <c r="C105" i="5"/>
  <c r="B105" i="5"/>
  <c r="B102" i="3"/>
  <c r="L111" i="3"/>
  <c r="J109" i="3"/>
  <c r="H107" i="3"/>
  <c r="F105" i="3"/>
  <c r="D103" i="3"/>
  <c r="K110" i="3"/>
  <c r="I108" i="3"/>
  <c r="G106" i="3"/>
  <c r="E104" i="3"/>
  <c r="C102" i="3"/>
  <c r="E104" i="2"/>
  <c r="F105" i="2"/>
  <c r="G106" i="2" s="1"/>
  <c r="H107" i="2" s="1"/>
  <c r="I108" i="2" s="1"/>
  <c r="J109" i="2" s="1"/>
  <c r="K110" i="2" s="1"/>
  <c r="L111" i="2" s="1"/>
  <c r="C102" i="2"/>
  <c r="D103" i="2"/>
  <c r="B102" i="2"/>
  <c r="K109" i="1"/>
  <c r="L110" i="1"/>
  <c r="I107" i="1"/>
  <c r="J108" i="1"/>
  <c r="G105" i="1"/>
  <c r="H106" i="1"/>
  <c r="E103" i="1"/>
  <c r="F104" i="1"/>
  <c r="C101" i="1"/>
  <c r="D102" i="1"/>
  <c r="C33" i="1"/>
  <c r="B101" i="1" s="1"/>
  <c r="B106" i="5" l="1"/>
  <c r="C106" i="5"/>
  <c r="D107" i="5"/>
  <c r="E108" i="5"/>
  <c r="F109" i="5"/>
  <c r="G110" i="5" s="1"/>
  <c r="H111" i="5" s="1"/>
  <c r="I112" i="5" s="1"/>
  <c r="J113" i="5" s="1"/>
  <c r="K114" i="5" s="1"/>
  <c r="L115" i="5" s="1"/>
  <c r="L112" i="3"/>
  <c r="K111" i="3"/>
  <c r="J110" i="3"/>
  <c r="I109" i="3"/>
  <c r="H108" i="3"/>
  <c r="G107" i="3"/>
  <c r="F106" i="3"/>
  <c r="E105" i="3"/>
  <c r="D104" i="3"/>
  <c r="C103" i="3"/>
  <c r="B103" i="3"/>
  <c r="E105" i="2"/>
  <c r="F106" i="2"/>
  <c r="G107" i="2" s="1"/>
  <c r="H108" i="2" s="1"/>
  <c r="I109" i="2" s="1"/>
  <c r="J110" i="2" s="1"/>
  <c r="K111" i="2" s="1"/>
  <c r="L112" i="2" s="1"/>
  <c r="B103" i="2"/>
  <c r="D104" i="2"/>
  <c r="C103" i="2"/>
  <c r="K110" i="1"/>
  <c r="L111" i="1"/>
  <c r="I108" i="1"/>
  <c r="J109" i="1"/>
  <c r="G106" i="1"/>
  <c r="H107" i="1"/>
  <c r="E104" i="1"/>
  <c r="F105" i="1"/>
  <c r="C102" i="1"/>
  <c r="D103" i="1"/>
  <c r="C34" i="1"/>
  <c r="B102" i="1" s="1"/>
  <c r="F110" i="5" l="1"/>
  <c r="G111" i="5" s="1"/>
  <c r="H112" i="5" s="1"/>
  <c r="I113" i="5" s="1"/>
  <c r="J114" i="5" s="1"/>
  <c r="K115" i="5" s="1"/>
  <c r="L116" i="5" s="1"/>
  <c r="E109" i="5"/>
  <c r="D108" i="5"/>
  <c r="C107" i="5"/>
  <c r="B107" i="5"/>
  <c r="B104" i="3"/>
  <c r="K112" i="3"/>
  <c r="G108" i="3"/>
  <c r="C104" i="3"/>
  <c r="L113" i="3"/>
  <c r="H109" i="3"/>
  <c r="D105" i="3"/>
  <c r="I110" i="3"/>
  <c r="E106" i="3"/>
  <c r="J111" i="3"/>
  <c r="F107" i="3"/>
  <c r="E106" i="2"/>
  <c r="F107" i="2"/>
  <c r="G108" i="2" s="1"/>
  <c r="H109" i="2" s="1"/>
  <c r="I110" i="2" s="1"/>
  <c r="J111" i="2" s="1"/>
  <c r="K112" i="2" s="1"/>
  <c r="L113" i="2" s="1"/>
  <c r="C104" i="2"/>
  <c r="D105" i="2"/>
  <c r="B104" i="2"/>
  <c r="K111" i="1"/>
  <c r="L112" i="1"/>
  <c r="I109" i="1"/>
  <c r="J110" i="1"/>
  <c r="G107" i="1"/>
  <c r="H108" i="1"/>
  <c r="E105" i="1"/>
  <c r="F106" i="1"/>
  <c r="C103" i="1"/>
  <c r="D104" i="1"/>
  <c r="C35" i="1"/>
  <c r="B103" i="1" s="1"/>
  <c r="B108" i="5" l="1"/>
  <c r="E110" i="5"/>
  <c r="C108" i="5"/>
  <c r="F111" i="5"/>
  <c r="G112" i="5" s="1"/>
  <c r="H113" i="5" s="1"/>
  <c r="I114" i="5" s="1"/>
  <c r="J115" i="5" s="1"/>
  <c r="K116" i="5" s="1"/>
  <c r="L117" i="5" s="1"/>
  <c r="D109" i="5"/>
  <c r="B105" i="3"/>
  <c r="L114" i="3"/>
  <c r="K113" i="3"/>
  <c r="J112" i="3"/>
  <c r="I111" i="3"/>
  <c r="H110" i="3"/>
  <c r="G109" i="3"/>
  <c r="F108" i="3"/>
  <c r="E107" i="3"/>
  <c r="D106" i="3"/>
  <c r="C105" i="3"/>
  <c r="E107" i="2"/>
  <c r="F108" i="2"/>
  <c r="G109" i="2" s="1"/>
  <c r="H110" i="2" s="1"/>
  <c r="I111" i="2" s="1"/>
  <c r="J112" i="2" s="1"/>
  <c r="K113" i="2" s="1"/>
  <c r="L114" i="2" s="1"/>
  <c r="B105" i="2"/>
  <c r="D106" i="2"/>
  <c r="C105" i="2"/>
  <c r="K112" i="1"/>
  <c r="L113" i="1"/>
  <c r="I110" i="1"/>
  <c r="J111" i="1"/>
  <c r="G108" i="1"/>
  <c r="H109" i="1"/>
  <c r="E106" i="1"/>
  <c r="F107" i="1"/>
  <c r="C104" i="1"/>
  <c r="D105" i="1"/>
  <c r="C36" i="1"/>
  <c r="B104" i="1" s="1"/>
  <c r="F112" i="5" l="1"/>
  <c r="G113" i="5" s="1"/>
  <c r="H114" i="5" s="1"/>
  <c r="I115" i="5" s="1"/>
  <c r="J116" i="5" s="1"/>
  <c r="K117" i="5" s="1"/>
  <c r="L118" i="5" s="1"/>
  <c r="E111" i="5"/>
  <c r="D110" i="5"/>
  <c r="C109" i="5"/>
  <c r="B109" i="5"/>
  <c r="B106" i="3"/>
  <c r="K114" i="3"/>
  <c r="I112" i="3"/>
  <c r="G110" i="3"/>
  <c r="E108" i="3"/>
  <c r="C106" i="3"/>
  <c r="L115" i="3"/>
  <c r="J113" i="3"/>
  <c r="H111" i="3"/>
  <c r="F109" i="3"/>
  <c r="D107" i="3"/>
  <c r="E108" i="2"/>
  <c r="F109" i="2"/>
  <c r="G110" i="2" s="1"/>
  <c r="H111" i="2" s="1"/>
  <c r="I112" i="2" s="1"/>
  <c r="J113" i="2" s="1"/>
  <c r="K114" i="2" s="1"/>
  <c r="L115" i="2" s="1"/>
  <c r="C106" i="2"/>
  <c r="D107" i="2"/>
  <c r="B106" i="2"/>
  <c r="K113" i="1"/>
  <c r="L114" i="1"/>
  <c r="I111" i="1"/>
  <c r="J112" i="1"/>
  <c r="G109" i="1"/>
  <c r="H110" i="1"/>
  <c r="E107" i="1"/>
  <c r="F108" i="1"/>
  <c r="C105" i="1"/>
  <c r="D106" i="1"/>
  <c r="C37" i="1"/>
  <c r="B105" i="1" s="1"/>
  <c r="B110" i="5" l="1"/>
  <c r="F113" i="5"/>
  <c r="G114" i="5" s="1"/>
  <c r="H115" i="5" s="1"/>
  <c r="I116" i="5" s="1"/>
  <c r="J117" i="5" s="1"/>
  <c r="K118" i="5" s="1"/>
  <c r="L119" i="5" s="1"/>
  <c r="C110" i="5"/>
  <c r="D111" i="5"/>
  <c r="E112" i="5"/>
  <c r="B107" i="3"/>
  <c r="L116" i="3"/>
  <c r="K115" i="3"/>
  <c r="J114" i="3"/>
  <c r="I113" i="3"/>
  <c r="H112" i="3"/>
  <c r="G111" i="3"/>
  <c r="F110" i="3"/>
  <c r="E109" i="3"/>
  <c r="D108" i="3"/>
  <c r="C107" i="3"/>
  <c r="E109" i="2"/>
  <c r="F110" i="2"/>
  <c r="G111" i="2" s="1"/>
  <c r="H112" i="2" s="1"/>
  <c r="I113" i="2" s="1"/>
  <c r="J114" i="2" s="1"/>
  <c r="K115" i="2" s="1"/>
  <c r="L116" i="2" s="1"/>
  <c r="B107" i="2"/>
  <c r="D108" i="2"/>
  <c r="C107" i="2"/>
  <c r="K114" i="1"/>
  <c r="L115" i="1"/>
  <c r="I112" i="1"/>
  <c r="J113" i="1"/>
  <c r="G110" i="1"/>
  <c r="H111" i="1"/>
  <c r="E108" i="1"/>
  <c r="F109" i="1"/>
  <c r="C106" i="1"/>
  <c r="D107" i="1"/>
  <c r="C38" i="1"/>
  <c r="B106" i="1" s="1"/>
  <c r="B111" i="5" l="1"/>
  <c r="F114" i="5"/>
  <c r="G115" i="5" s="1"/>
  <c r="H116" i="5" s="1"/>
  <c r="I117" i="5" s="1"/>
  <c r="J118" i="5" s="1"/>
  <c r="K119" i="5" s="1"/>
  <c r="L120" i="5" s="1"/>
  <c r="E113" i="5"/>
  <c r="D112" i="5"/>
  <c r="C111" i="5"/>
  <c r="J115" i="3"/>
  <c r="F111" i="3"/>
  <c r="K116" i="3"/>
  <c r="G112" i="3"/>
  <c r="C108" i="3"/>
  <c r="L117" i="3"/>
  <c r="H113" i="3"/>
  <c r="D109" i="3"/>
  <c r="I114" i="3"/>
  <c r="E110" i="3"/>
  <c r="B108" i="3"/>
  <c r="E110" i="2"/>
  <c r="F111" i="2"/>
  <c r="G112" i="2" s="1"/>
  <c r="H113" i="2" s="1"/>
  <c r="I114" i="2" s="1"/>
  <c r="J115" i="2" s="1"/>
  <c r="K116" i="2" s="1"/>
  <c r="L117" i="2" s="1"/>
  <c r="D109" i="2"/>
  <c r="C108" i="2"/>
  <c r="B108" i="2"/>
  <c r="K115" i="1"/>
  <c r="L116" i="1"/>
  <c r="I113" i="1"/>
  <c r="J114" i="1"/>
  <c r="G111" i="1"/>
  <c r="H112" i="1"/>
  <c r="E109" i="1"/>
  <c r="F110" i="1"/>
  <c r="C107" i="1"/>
  <c r="D108" i="1"/>
  <c r="C39" i="1"/>
  <c r="B107" i="1" s="1"/>
  <c r="B112" i="5" l="1"/>
  <c r="F115" i="5"/>
  <c r="G116" i="5" s="1"/>
  <c r="H117" i="5" s="1"/>
  <c r="I118" i="5" s="1"/>
  <c r="J119" i="5" s="1"/>
  <c r="K120" i="5" s="1"/>
  <c r="L121" i="5" s="1"/>
  <c r="D113" i="5"/>
  <c r="E114" i="5"/>
  <c r="C112" i="5"/>
  <c r="B109" i="3"/>
  <c r="L118" i="3"/>
  <c r="K117" i="3"/>
  <c r="J116" i="3"/>
  <c r="I115" i="3"/>
  <c r="H114" i="3"/>
  <c r="G113" i="3"/>
  <c r="F112" i="3"/>
  <c r="E111" i="3"/>
  <c r="D110" i="3"/>
  <c r="C109" i="3"/>
  <c r="E111" i="2"/>
  <c r="F112" i="2"/>
  <c r="G113" i="2" s="1"/>
  <c r="H114" i="2" s="1"/>
  <c r="I115" i="2" s="1"/>
  <c r="J116" i="2" s="1"/>
  <c r="K117" i="2" s="1"/>
  <c r="L118" i="2" s="1"/>
  <c r="B109" i="2"/>
  <c r="D110" i="2"/>
  <c r="C109" i="2"/>
  <c r="K116" i="1"/>
  <c r="L117" i="1"/>
  <c r="I114" i="1"/>
  <c r="J115" i="1"/>
  <c r="G112" i="1"/>
  <c r="H113" i="1"/>
  <c r="E110" i="1"/>
  <c r="F111" i="1"/>
  <c r="C108" i="1"/>
  <c r="D109" i="1"/>
  <c r="C40" i="1"/>
  <c r="B108" i="1" s="1"/>
  <c r="F116" i="5" l="1"/>
  <c r="G117" i="5" s="1"/>
  <c r="H118" i="5" s="1"/>
  <c r="I119" i="5" s="1"/>
  <c r="J120" i="5" s="1"/>
  <c r="K121" i="5" s="1"/>
  <c r="L122" i="5" s="1"/>
  <c r="E115" i="5"/>
  <c r="D114" i="5"/>
  <c r="C113" i="5"/>
  <c r="B113" i="5"/>
  <c r="B110" i="3"/>
  <c r="L119" i="3"/>
  <c r="J117" i="3"/>
  <c r="H115" i="3"/>
  <c r="F113" i="3"/>
  <c r="D111" i="3"/>
  <c r="K118" i="3"/>
  <c r="I116" i="3"/>
  <c r="G114" i="3"/>
  <c r="E112" i="3"/>
  <c r="C110" i="3"/>
  <c r="E112" i="2"/>
  <c r="F113" i="2"/>
  <c r="G114" i="2" s="1"/>
  <c r="H115" i="2" s="1"/>
  <c r="I116" i="2" s="1"/>
  <c r="J117" i="2" s="1"/>
  <c r="K118" i="2" s="1"/>
  <c r="L119" i="2" s="1"/>
  <c r="B110" i="2"/>
  <c r="C110" i="2"/>
  <c r="D111" i="2"/>
  <c r="K117" i="1"/>
  <c r="L118" i="1"/>
  <c r="I115" i="1"/>
  <c r="J116" i="1"/>
  <c r="G113" i="1"/>
  <c r="H114" i="1"/>
  <c r="E111" i="1"/>
  <c r="F112" i="1"/>
  <c r="C109" i="1"/>
  <c r="D110" i="1"/>
  <c r="C41" i="1"/>
  <c r="B109" i="1" s="1"/>
  <c r="B114" i="5" l="1"/>
  <c r="E116" i="5"/>
  <c r="F117" i="5"/>
  <c r="G118" i="5" s="1"/>
  <c r="H119" i="5" s="1"/>
  <c r="I120" i="5" s="1"/>
  <c r="J121" i="5" s="1"/>
  <c r="K122" i="5" s="1"/>
  <c r="L123" i="5" s="1"/>
  <c r="C114" i="5"/>
  <c r="D115" i="5"/>
  <c r="B111" i="3"/>
  <c r="L120" i="3"/>
  <c r="K119" i="3"/>
  <c r="J118" i="3"/>
  <c r="I117" i="3"/>
  <c r="H116" i="3"/>
  <c r="G115" i="3"/>
  <c r="F114" i="3"/>
  <c r="E113" i="3"/>
  <c r="D112" i="3"/>
  <c r="C111" i="3"/>
  <c r="E113" i="2"/>
  <c r="F114" i="2"/>
  <c r="G115" i="2" s="1"/>
  <c r="H116" i="2" s="1"/>
  <c r="I117" i="2" s="1"/>
  <c r="J118" i="2" s="1"/>
  <c r="K119" i="2" s="1"/>
  <c r="L120" i="2" s="1"/>
  <c r="D112" i="2"/>
  <c r="C111" i="2"/>
  <c r="B111" i="2"/>
  <c r="K118" i="1"/>
  <c r="L119" i="1"/>
  <c r="I116" i="1"/>
  <c r="J117" i="1"/>
  <c r="G114" i="1"/>
  <c r="H115" i="1"/>
  <c r="E112" i="1"/>
  <c r="F113" i="1"/>
  <c r="C110" i="1"/>
  <c r="D111" i="1"/>
  <c r="C42" i="1"/>
  <c r="B110" i="1" s="1"/>
  <c r="B115" i="5" l="1"/>
  <c r="F118" i="5"/>
  <c r="G119" i="5" s="1"/>
  <c r="H120" i="5" s="1"/>
  <c r="I121" i="5" s="1"/>
  <c r="J122" i="5" s="1"/>
  <c r="K123" i="5" s="1"/>
  <c r="L124" i="5" s="1"/>
  <c r="E117" i="5"/>
  <c r="D116" i="5"/>
  <c r="C115" i="5"/>
  <c r="I118" i="3"/>
  <c r="E114" i="3"/>
  <c r="J119" i="3"/>
  <c r="F115" i="3"/>
  <c r="K120" i="3"/>
  <c r="G116" i="3"/>
  <c r="C112" i="3"/>
  <c r="L121" i="3"/>
  <c r="H117" i="3"/>
  <c r="D113" i="3"/>
  <c r="B112" i="3"/>
  <c r="E114" i="2"/>
  <c r="F115" i="2"/>
  <c r="G116" i="2" s="1"/>
  <c r="H117" i="2" s="1"/>
  <c r="I118" i="2" s="1"/>
  <c r="J119" i="2" s="1"/>
  <c r="K120" i="2" s="1"/>
  <c r="L121" i="2" s="1"/>
  <c r="B112" i="2"/>
  <c r="C112" i="2"/>
  <c r="D113" i="2"/>
  <c r="K119" i="1"/>
  <c r="L120" i="1"/>
  <c r="I117" i="1"/>
  <c r="J118" i="1"/>
  <c r="G115" i="1"/>
  <c r="H116" i="1"/>
  <c r="E113" i="1"/>
  <c r="F114" i="1"/>
  <c r="C111" i="1"/>
  <c r="D112" i="1"/>
  <c r="C43" i="1"/>
  <c r="B111" i="1" s="1"/>
  <c r="B116" i="5" l="1"/>
  <c r="E118" i="5"/>
  <c r="C116" i="5"/>
  <c r="F119" i="5"/>
  <c r="G120" i="5" s="1"/>
  <c r="H121" i="5" s="1"/>
  <c r="I122" i="5" s="1"/>
  <c r="J123" i="5" s="1"/>
  <c r="K124" i="5" s="1"/>
  <c r="L125" i="5" s="1"/>
  <c r="D117" i="5"/>
  <c r="B113" i="3"/>
  <c r="L122" i="3"/>
  <c r="K121" i="3"/>
  <c r="J120" i="3"/>
  <c r="I119" i="3"/>
  <c r="H118" i="3"/>
  <c r="G117" i="3"/>
  <c r="F116" i="3"/>
  <c r="E115" i="3"/>
  <c r="D114" i="3"/>
  <c r="C113" i="3"/>
  <c r="E115" i="2"/>
  <c r="F116" i="2"/>
  <c r="G117" i="2" s="1"/>
  <c r="H118" i="2" s="1"/>
  <c r="I119" i="2" s="1"/>
  <c r="J120" i="2" s="1"/>
  <c r="K121" i="2" s="1"/>
  <c r="L122" i="2" s="1"/>
  <c r="B113" i="2"/>
  <c r="D114" i="2"/>
  <c r="C113" i="2"/>
  <c r="K120" i="1"/>
  <c r="L121" i="1"/>
  <c r="I118" i="1"/>
  <c r="J119" i="1"/>
  <c r="G116" i="1"/>
  <c r="H117" i="1"/>
  <c r="E114" i="1"/>
  <c r="F115" i="1"/>
  <c r="C112" i="1"/>
  <c r="D113" i="1"/>
  <c r="C44" i="1"/>
  <c r="B112" i="1" s="1"/>
  <c r="F120" i="5" l="1"/>
  <c r="G121" i="5" s="1"/>
  <c r="H122" i="5" s="1"/>
  <c r="I123" i="5" s="1"/>
  <c r="J124" i="5" s="1"/>
  <c r="K125" i="5" s="1"/>
  <c r="L126" i="5" s="1"/>
  <c r="E119" i="5"/>
  <c r="D118" i="5"/>
  <c r="C117" i="5"/>
  <c r="B117" i="5"/>
  <c r="B114" i="3"/>
  <c r="K122" i="3"/>
  <c r="I120" i="3"/>
  <c r="G118" i="3"/>
  <c r="E116" i="3"/>
  <c r="C114" i="3"/>
  <c r="L123" i="3"/>
  <c r="J121" i="3"/>
  <c r="H119" i="3"/>
  <c r="F117" i="3"/>
  <c r="D115" i="3"/>
  <c r="E116" i="2"/>
  <c r="F117" i="2"/>
  <c r="G118" i="2" s="1"/>
  <c r="H119" i="2" s="1"/>
  <c r="I120" i="2" s="1"/>
  <c r="J121" i="2" s="1"/>
  <c r="K122" i="2" s="1"/>
  <c r="L123" i="2" s="1"/>
  <c r="D115" i="2"/>
  <c r="C114" i="2"/>
  <c r="B114" i="2"/>
  <c r="K121" i="1"/>
  <c r="L122" i="1"/>
  <c r="I119" i="1"/>
  <c r="J120" i="1"/>
  <c r="G117" i="1"/>
  <c r="H118" i="1"/>
  <c r="E115" i="1"/>
  <c r="F116" i="1"/>
  <c r="C113" i="1"/>
  <c r="D114" i="1"/>
  <c r="C45" i="1"/>
  <c r="B113" i="1" s="1"/>
  <c r="B118" i="5" l="1"/>
  <c r="D119" i="5"/>
  <c r="E120" i="5"/>
  <c r="F121" i="5"/>
  <c r="G122" i="5" s="1"/>
  <c r="H123" i="5" s="1"/>
  <c r="I124" i="5" s="1"/>
  <c r="J125" i="5" s="1"/>
  <c r="K126" i="5" s="1"/>
  <c r="L127" i="5" s="1"/>
  <c r="C118" i="5"/>
  <c r="L124" i="3"/>
  <c r="K123" i="3"/>
  <c r="J122" i="3"/>
  <c r="I121" i="3"/>
  <c r="H120" i="3"/>
  <c r="G119" i="3"/>
  <c r="F118" i="3"/>
  <c r="E117" i="3"/>
  <c r="D116" i="3"/>
  <c r="C115" i="3"/>
  <c r="B115" i="3"/>
  <c r="E117" i="2"/>
  <c r="F118" i="2"/>
  <c r="G119" i="2" s="1"/>
  <c r="H120" i="2" s="1"/>
  <c r="I121" i="2" s="1"/>
  <c r="J122" i="2" s="1"/>
  <c r="K123" i="2" s="1"/>
  <c r="L124" i="2" s="1"/>
  <c r="D116" i="2"/>
  <c r="C115" i="2"/>
  <c r="B115" i="2"/>
  <c r="K122" i="1"/>
  <c r="L123" i="1"/>
  <c r="I120" i="1"/>
  <c r="J121" i="1"/>
  <c r="G118" i="1"/>
  <c r="H119" i="1"/>
  <c r="E116" i="1"/>
  <c r="F117" i="1"/>
  <c r="C114" i="1"/>
  <c r="D115" i="1"/>
  <c r="C46" i="1"/>
  <c r="B114" i="1" s="1"/>
  <c r="B119" i="5" l="1"/>
  <c r="F122" i="5"/>
  <c r="G123" i="5" s="1"/>
  <c r="H124" i="5" s="1"/>
  <c r="I125" i="5" s="1"/>
  <c r="J126" i="5" s="1"/>
  <c r="K127" i="5" s="1"/>
  <c r="E121" i="5"/>
  <c r="D120" i="5"/>
  <c r="C119" i="5"/>
  <c r="L125" i="3"/>
  <c r="H121" i="3"/>
  <c r="D117" i="3"/>
  <c r="I122" i="3"/>
  <c r="E118" i="3"/>
  <c r="J123" i="3"/>
  <c r="F119" i="3"/>
  <c r="K124" i="3"/>
  <c r="G120" i="3"/>
  <c r="C116" i="3"/>
  <c r="B116" i="3"/>
  <c r="E118" i="2"/>
  <c r="F119" i="2"/>
  <c r="G120" i="2" s="1"/>
  <c r="H121" i="2" s="1"/>
  <c r="I122" i="2" s="1"/>
  <c r="J123" i="2" s="1"/>
  <c r="K124" i="2" s="1"/>
  <c r="L125" i="2" s="1"/>
  <c r="B116" i="2"/>
  <c r="D117" i="2"/>
  <c r="C116" i="2"/>
  <c r="K123" i="1"/>
  <c r="L124" i="1"/>
  <c r="I121" i="1"/>
  <c r="J122" i="1"/>
  <c r="G119" i="1"/>
  <c r="H120" i="1"/>
  <c r="E117" i="1"/>
  <c r="F118" i="1"/>
  <c r="C115" i="1"/>
  <c r="D116" i="1"/>
  <c r="C47" i="1"/>
  <c r="B115" i="1" s="1"/>
  <c r="B120" i="5" l="1"/>
  <c r="F123" i="5"/>
  <c r="G124" i="5" s="1"/>
  <c r="H125" i="5" s="1"/>
  <c r="I126" i="5" s="1"/>
  <c r="J127" i="5" s="1"/>
  <c r="D121" i="5"/>
  <c r="E122" i="5"/>
  <c r="C120" i="5"/>
  <c r="B117" i="3"/>
  <c r="K125" i="3"/>
  <c r="J124" i="3"/>
  <c r="I123" i="3"/>
  <c r="H122" i="3"/>
  <c r="G121" i="3"/>
  <c r="F120" i="3"/>
  <c r="E119" i="3"/>
  <c r="D118" i="3"/>
  <c r="C117" i="3"/>
  <c r="E119" i="2"/>
  <c r="F120" i="2"/>
  <c r="G121" i="2" s="1"/>
  <c r="H122" i="2" s="1"/>
  <c r="I123" i="2" s="1"/>
  <c r="J124" i="2" s="1"/>
  <c r="K125" i="2" s="1"/>
  <c r="L126" i="2" s="1"/>
  <c r="B117" i="2"/>
  <c r="D118" i="2"/>
  <c r="C117" i="2"/>
  <c r="K124" i="1"/>
  <c r="L125" i="1"/>
  <c r="I122" i="1"/>
  <c r="J123" i="1"/>
  <c r="G120" i="1"/>
  <c r="H121" i="1"/>
  <c r="E118" i="1"/>
  <c r="F119" i="1"/>
  <c r="C116" i="1"/>
  <c r="D117" i="1"/>
  <c r="C48" i="1"/>
  <c r="B116" i="1" s="1"/>
  <c r="K125" i="1" s="1"/>
  <c r="B121" i="5" l="1"/>
  <c r="F124" i="5"/>
  <c r="G125" i="5" s="1"/>
  <c r="H126" i="5" s="1"/>
  <c r="I127" i="5" s="1"/>
  <c r="E123" i="5"/>
  <c r="D122" i="5"/>
  <c r="C121" i="5"/>
  <c r="B118" i="3"/>
  <c r="J125" i="3"/>
  <c r="H123" i="3"/>
  <c r="F121" i="3"/>
  <c r="D119" i="3"/>
  <c r="I124" i="3"/>
  <c r="G122" i="3"/>
  <c r="E120" i="3"/>
  <c r="C118" i="3"/>
  <c r="E120" i="2"/>
  <c r="F121" i="2"/>
  <c r="G122" i="2" s="1"/>
  <c r="H123" i="2" s="1"/>
  <c r="I124" i="2" s="1"/>
  <c r="J125" i="2" s="1"/>
  <c r="K126" i="2" s="1"/>
  <c r="B118" i="2"/>
  <c r="C118" i="2"/>
  <c r="D119" i="2"/>
  <c r="I123" i="1"/>
  <c r="J124" i="1"/>
  <c r="G121" i="1"/>
  <c r="H122" i="1"/>
  <c r="E119" i="1"/>
  <c r="F120" i="1"/>
  <c r="C117" i="1"/>
  <c r="D118" i="1"/>
  <c r="C49" i="1"/>
  <c r="B117" i="1" s="1"/>
  <c r="B122" i="5" l="1"/>
  <c r="C122" i="5"/>
  <c r="D123" i="5"/>
  <c r="E124" i="5"/>
  <c r="F125" i="5"/>
  <c r="G126" i="5" s="1"/>
  <c r="H127" i="5" s="1"/>
  <c r="B119" i="3"/>
  <c r="I125" i="3"/>
  <c r="H124" i="3"/>
  <c r="G123" i="3"/>
  <c r="F122" i="3"/>
  <c r="E121" i="3"/>
  <c r="D120" i="3"/>
  <c r="C119" i="3"/>
  <c r="L127" i="2"/>
  <c r="E121" i="2"/>
  <c r="F122" i="2"/>
  <c r="G123" i="2" s="1"/>
  <c r="H124" i="2" s="1"/>
  <c r="I125" i="2" s="1"/>
  <c r="J126" i="2" s="1"/>
  <c r="D120" i="2"/>
  <c r="C119" i="2"/>
  <c r="B119" i="2"/>
  <c r="I124" i="1"/>
  <c r="J125" i="1"/>
  <c r="G122" i="1"/>
  <c r="H123" i="1"/>
  <c r="E120" i="1"/>
  <c r="F121" i="1"/>
  <c r="C118" i="1"/>
  <c r="D119" i="1"/>
  <c r="C50" i="1"/>
  <c r="B118" i="1" s="1"/>
  <c r="I125" i="1" s="1"/>
  <c r="B123" i="5" l="1"/>
  <c r="F126" i="5"/>
  <c r="G127" i="5" s="1"/>
  <c r="E125" i="5"/>
  <c r="D124" i="5"/>
  <c r="C123" i="5"/>
  <c r="G124" i="3"/>
  <c r="C120" i="3"/>
  <c r="H125" i="3"/>
  <c r="D121" i="3"/>
  <c r="E122" i="3"/>
  <c r="F123" i="3"/>
  <c r="B120" i="3"/>
  <c r="K127" i="2"/>
  <c r="E122" i="2"/>
  <c r="F123" i="2"/>
  <c r="G124" i="2" s="1"/>
  <c r="H125" i="2" s="1"/>
  <c r="I126" i="2" s="1"/>
  <c r="B120" i="2"/>
  <c r="C120" i="2"/>
  <c r="D121" i="2"/>
  <c r="G123" i="1"/>
  <c r="H124" i="1"/>
  <c r="E121" i="1"/>
  <c r="F122" i="1"/>
  <c r="C119" i="1"/>
  <c r="D120" i="1"/>
  <c r="C51" i="1"/>
  <c r="B119" i="1" s="1"/>
  <c r="B124" i="5" l="1"/>
  <c r="E126" i="5"/>
  <c r="C124" i="5"/>
  <c r="F127" i="5"/>
  <c r="D125" i="5"/>
  <c r="G125" i="3"/>
  <c r="F124" i="3"/>
  <c r="E123" i="3"/>
  <c r="D122" i="3"/>
  <c r="C121" i="3"/>
  <c r="B121" i="3"/>
  <c r="J127" i="2"/>
  <c r="E123" i="2"/>
  <c r="F124" i="2"/>
  <c r="G125" i="2" s="1"/>
  <c r="H126" i="2" s="1"/>
  <c r="B121" i="2"/>
  <c r="D122" i="2"/>
  <c r="C121" i="2"/>
  <c r="G124" i="1"/>
  <c r="H125" i="1"/>
  <c r="E122" i="1"/>
  <c r="F123" i="1"/>
  <c r="C120" i="1"/>
  <c r="D121" i="1"/>
  <c r="C52" i="1"/>
  <c r="B120" i="1" s="1"/>
  <c r="G125" i="1" s="1"/>
  <c r="E127" i="5" l="1"/>
  <c r="D126" i="5"/>
  <c r="C125" i="5"/>
  <c r="B125" i="5"/>
  <c r="E124" i="3"/>
  <c r="C122" i="3"/>
  <c r="F125" i="3"/>
  <c r="D123" i="3"/>
  <c r="B122" i="3"/>
  <c r="I127" i="2"/>
  <c r="E124" i="2"/>
  <c r="F125" i="2"/>
  <c r="G126" i="2" s="1"/>
  <c r="B122" i="2"/>
  <c r="C122" i="2"/>
  <c r="D123" i="2"/>
  <c r="E123" i="1"/>
  <c r="F124" i="1"/>
  <c r="C121" i="1"/>
  <c r="D122" i="1"/>
  <c r="C53" i="1"/>
  <c r="B121" i="1" s="1"/>
  <c r="B126" i="5" l="1"/>
  <c r="C127" i="5" s="1"/>
  <c r="C126" i="5"/>
  <c r="D127" i="5"/>
  <c r="B123" i="3"/>
  <c r="E125" i="3"/>
  <c r="D124" i="3"/>
  <c r="C123" i="3"/>
  <c r="H127" i="2"/>
  <c r="E125" i="2"/>
  <c r="F126" i="2"/>
  <c r="B123" i="2"/>
  <c r="D124" i="2"/>
  <c r="C123" i="2"/>
  <c r="E124" i="1"/>
  <c r="F125" i="1"/>
  <c r="C122" i="1"/>
  <c r="D123" i="1"/>
  <c r="C54" i="1"/>
  <c r="B122" i="1" s="1"/>
  <c r="E125" i="1" s="1"/>
  <c r="B127" i="5" l="1"/>
  <c r="K8" i="5" s="1"/>
  <c r="G5" i="5"/>
  <c r="I5" i="5" s="1"/>
  <c r="G3" i="5"/>
  <c r="D8" i="5" s="1"/>
  <c r="K12" i="5"/>
  <c r="B124" i="3"/>
  <c r="C125" i="3" s="1"/>
  <c r="C124" i="3"/>
  <c r="D125" i="3"/>
  <c r="G127" i="2"/>
  <c r="E126" i="2"/>
  <c r="F127" i="2"/>
  <c r="D125" i="2"/>
  <c r="C124" i="2"/>
  <c r="B124" i="2"/>
  <c r="E127" i="2" s="1"/>
  <c r="C123" i="1"/>
  <c r="D124" i="1"/>
  <c r="C55" i="1"/>
  <c r="B123" i="1" s="1"/>
  <c r="K9" i="5" l="1"/>
  <c r="K15" i="5"/>
  <c r="K14" i="5"/>
  <c r="K13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K6" i="5"/>
  <c r="K11" i="5"/>
  <c r="D59" i="5"/>
  <c r="K7" i="5"/>
  <c r="K10" i="5"/>
  <c r="B125" i="3"/>
  <c r="K5" i="3" s="1"/>
  <c r="I4" i="3"/>
  <c r="D126" i="2"/>
  <c r="C125" i="2"/>
  <c r="B125" i="2"/>
  <c r="C124" i="1"/>
  <c r="D125" i="1"/>
  <c r="C56" i="1"/>
  <c r="G13" i="5" l="1"/>
  <c r="G9" i="5"/>
  <c r="G14" i="5"/>
  <c r="G10" i="5"/>
  <c r="G11" i="5"/>
  <c r="G15" i="5"/>
  <c r="G8" i="5"/>
  <c r="G12" i="5"/>
  <c r="G7" i="5"/>
  <c r="G6" i="5"/>
  <c r="K12" i="3"/>
  <c r="K9" i="3"/>
  <c r="K7" i="3"/>
  <c r="K8" i="3"/>
  <c r="K11" i="3"/>
  <c r="K10" i="3"/>
  <c r="K14" i="3"/>
  <c r="K13" i="3"/>
  <c r="K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127" i="2"/>
  <c r="C126" i="2"/>
  <c r="B126" i="2"/>
  <c r="C127" i="2" s="1"/>
  <c r="C57" i="1"/>
  <c r="B125" i="1" s="1"/>
  <c r="B124" i="1"/>
  <c r="C125" i="1" s="1"/>
  <c r="K13" i="1" s="1"/>
  <c r="G6" i="3" l="1"/>
  <c r="G5" i="3"/>
  <c r="K14" i="1"/>
  <c r="G12" i="3"/>
  <c r="G8" i="3"/>
  <c r="G11" i="3"/>
  <c r="G7" i="3"/>
  <c r="G14" i="3"/>
  <c r="G10" i="3"/>
  <c r="G13" i="3"/>
  <c r="G9" i="3"/>
  <c r="B127" i="2"/>
  <c r="K15" i="2" s="1"/>
  <c r="I5" i="2"/>
  <c r="G3" i="2"/>
  <c r="D59" i="2" s="1"/>
  <c r="K10" i="1"/>
  <c r="K8" i="1"/>
  <c r="K12" i="1"/>
  <c r="K11" i="1"/>
  <c r="K7" i="1"/>
  <c r="K9" i="1"/>
  <c r="K6" i="1"/>
  <c r="K5" i="1"/>
  <c r="G4" i="1"/>
  <c r="I4" i="1" s="1"/>
  <c r="G3" i="1"/>
  <c r="D57" i="1" s="1"/>
  <c r="K6" i="2" l="1"/>
  <c r="K14" i="2"/>
  <c r="K12" i="2"/>
  <c r="K13" i="2"/>
  <c r="K10" i="2"/>
  <c r="K8" i="2"/>
  <c r="K11" i="2"/>
  <c r="K7" i="2"/>
  <c r="K9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G7" i="2" l="1"/>
  <c r="G6" i="2"/>
  <c r="G15" i="2"/>
  <c r="G11" i="2"/>
  <c r="G14" i="2"/>
  <c r="G10" i="2"/>
  <c r="G13" i="2"/>
  <c r="G9" i="2"/>
  <c r="G12" i="2"/>
  <c r="G8" i="2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<sst xmlns="http://schemas.openxmlformats.org/spreadsheetml/2006/main" count="275" uniqueCount="99">
  <si>
    <t>AR(1)</t>
    <phoneticPr fontId="1"/>
  </si>
  <si>
    <t>φ</t>
    <phoneticPr fontId="1"/>
  </si>
  <si>
    <t>イノベーション</t>
    <phoneticPr fontId="1"/>
  </si>
  <si>
    <t>期</t>
    <rPh sb="0" eb="1">
      <t>キ</t>
    </rPh>
    <phoneticPr fontId="1"/>
  </si>
  <si>
    <t>初期値</t>
    <rPh sb="0" eb="3">
      <t>ショキチ</t>
    </rPh>
    <phoneticPr fontId="1"/>
  </si>
  <si>
    <t>y_t</t>
    <phoneticPr fontId="1"/>
  </si>
  <si>
    <t>標本平均</t>
    <rPh sb="0" eb="2">
      <t>ヒョウホン</t>
    </rPh>
    <rPh sb="2" eb="4">
      <t>ヘイキン</t>
    </rPh>
    <phoneticPr fontId="1"/>
  </si>
  <si>
    <t>標本分散</t>
    <rPh sb="0" eb="2">
      <t>ヒョウホン</t>
    </rPh>
    <rPh sb="2" eb="4">
      <t>ブンサン</t>
    </rPh>
    <phoneticPr fontId="1"/>
  </si>
  <si>
    <t>AC(1)</t>
    <phoneticPr fontId="1"/>
  </si>
  <si>
    <t>AC(2)</t>
    <phoneticPr fontId="1"/>
  </si>
  <si>
    <t>標準偏差</t>
    <rPh sb="0" eb="2">
      <t>ヒョウジュン</t>
    </rPh>
    <rPh sb="2" eb="4">
      <t>ヘンサ</t>
    </rPh>
    <phoneticPr fontId="1"/>
  </si>
  <si>
    <t>偏差</t>
    <rPh sb="0" eb="2">
      <t>ヘンサ</t>
    </rPh>
    <phoneticPr fontId="1"/>
  </si>
  <si>
    <t>AC(3)</t>
    <phoneticPr fontId="1"/>
  </si>
  <si>
    <t>AC(4)</t>
    <phoneticPr fontId="1"/>
  </si>
  <si>
    <t>AC(5)</t>
    <phoneticPr fontId="1"/>
  </si>
  <si>
    <t>AC(6)</t>
    <phoneticPr fontId="1"/>
  </si>
  <si>
    <t>AC(7)</t>
    <phoneticPr fontId="1"/>
  </si>
  <si>
    <t>AC(8)</t>
    <phoneticPr fontId="1"/>
  </si>
  <si>
    <t>AC(9)</t>
    <phoneticPr fontId="1"/>
  </si>
  <si>
    <t>AC(10)</t>
    <phoneticPr fontId="1"/>
  </si>
  <si>
    <t>95%信頼区間</t>
    <rPh sb="3" eb="5">
      <t>シンライ</t>
    </rPh>
    <rPh sb="5" eb="7">
      <t>クカン</t>
    </rPh>
    <phoneticPr fontId="1"/>
  </si>
  <si>
    <t>y</t>
    <phoneticPr fontId="1"/>
  </si>
  <si>
    <t>y-1</t>
    <phoneticPr fontId="1"/>
  </si>
  <si>
    <t>y-2</t>
    <phoneticPr fontId="1"/>
  </si>
  <si>
    <t>y-3</t>
    <phoneticPr fontId="1"/>
  </si>
  <si>
    <t>y-4</t>
    <phoneticPr fontId="1"/>
  </si>
  <si>
    <t>y-5</t>
    <phoneticPr fontId="1"/>
  </si>
  <si>
    <t>y-6</t>
    <phoneticPr fontId="1"/>
  </si>
  <si>
    <t>y-7</t>
    <phoneticPr fontId="1"/>
  </si>
  <si>
    <t>y-8</t>
    <phoneticPr fontId="1"/>
  </si>
  <si>
    <t>y-9</t>
    <phoneticPr fontId="1"/>
  </si>
  <si>
    <t>y-10</t>
    <phoneticPr fontId="1"/>
  </si>
  <si>
    <t>PAC(1)</t>
    <phoneticPr fontId="1"/>
  </si>
  <si>
    <t>PAC(2)</t>
    <phoneticPr fontId="1"/>
  </si>
  <si>
    <t>PAC(3)</t>
    <phoneticPr fontId="1"/>
  </si>
  <si>
    <t>PAC(4)</t>
    <phoneticPr fontId="1"/>
  </si>
  <si>
    <t>PAC(5)</t>
    <phoneticPr fontId="1"/>
  </si>
  <si>
    <t>PAC(6)</t>
    <phoneticPr fontId="1"/>
  </si>
  <si>
    <t>PAC(7)</t>
    <phoneticPr fontId="1"/>
  </si>
  <si>
    <t>PAC(8)</t>
    <phoneticPr fontId="1"/>
  </si>
  <si>
    <t>PAC(9)</t>
    <phoneticPr fontId="1"/>
  </si>
  <si>
    <t>PAC(10)</t>
    <phoneticPr fontId="1"/>
  </si>
  <si>
    <t>φ1</t>
    <phoneticPr fontId="1"/>
  </si>
  <si>
    <t>φ2</t>
    <phoneticPr fontId="1"/>
  </si>
  <si>
    <t>MA(1)</t>
    <phoneticPr fontId="1"/>
  </si>
  <si>
    <t>θ</t>
    <phoneticPr fontId="1"/>
  </si>
  <si>
    <t>θ1</t>
    <phoneticPr fontId="1"/>
  </si>
  <si>
    <t>θ２</t>
    <phoneticPr fontId="1"/>
  </si>
  <si>
    <t>ARMA(1,1)</t>
    <phoneticPr fontId="1"/>
  </si>
  <si>
    <t>MA(2)</t>
    <phoneticPr fontId="1"/>
  </si>
  <si>
    <t>AR(2)</t>
    <phoneticPr fontId="1"/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</si>
  <si>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</si>
  <si>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</si>
  <si>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</si>
  <si>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</si>
  <si>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</si>
  <si>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</si>
  <si>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</si>
  <si>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</si>
  <si>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</si>
  <si>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</si>
  <si>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合計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</si>
  <si>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</si>
  <si>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</si>
  <si>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</si>
  <si>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</si>
  <si>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</si>
  <si>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</si>
  <si>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</si>
  <si>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</si>
  <si>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</si>
  <si>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</si>
  <si>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</si>
  <si>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99.0%</t>
  </si>
  <si>
    <t>上限 99.0%</t>
  </si>
  <si>
    <t>X 値 1</t>
  </si>
  <si>
    <t>X 値 2</t>
  </si>
  <si>
    <t>残差出力</t>
  </si>
  <si>
    <t>観測値</t>
  </si>
  <si>
    <t>予測値: Y</t>
  </si>
  <si>
    <t>列 1</t>
  </si>
  <si>
    <t>列 2</t>
  </si>
  <si>
    <t>列 3</t>
  </si>
  <si>
    <t>列 4</t>
  </si>
  <si>
    <t>列 5</t>
  </si>
  <si>
    <t>列 6</t>
  </si>
  <si>
    <t>列 7</t>
  </si>
  <si>
    <t>列 8</t>
  </si>
  <si>
    <t>列 9</t>
  </si>
  <si>
    <t>列 10</t>
  </si>
  <si>
    <t>列 11</t>
  </si>
  <si>
    <t>CV</t>
    <phoneticPr fontId="1"/>
  </si>
  <si>
    <t>自由度</t>
    <rPh sb="0" eb="3">
      <t>ジユウド</t>
    </rPh>
    <phoneticPr fontId="1"/>
  </si>
  <si>
    <t>－</t>
    <phoneticPr fontId="1"/>
  </si>
  <si>
    <t>AR(2)</t>
    <phoneticPr fontId="1"/>
  </si>
  <si>
    <t>１０次までの自己相関係数が０という帰無仮説は有意水準５％で棄却できない。</t>
    <rPh sb="2" eb="3">
      <t>ジ</t>
    </rPh>
    <rPh sb="6" eb="8">
      <t>ジコ</t>
    </rPh>
    <rPh sb="8" eb="10">
      <t>ソウカン</t>
    </rPh>
    <rPh sb="10" eb="12">
      <t>ケイスウ</t>
    </rPh>
    <rPh sb="17" eb="19">
      <t>キム</t>
    </rPh>
    <rPh sb="19" eb="21">
      <t>カセツ</t>
    </rPh>
    <rPh sb="29" eb="31">
      <t>キキャク</t>
    </rPh>
    <phoneticPr fontId="1"/>
  </si>
  <si>
    <t>AC(10)までとった</t>
    <phoneticPr fontId="1"/>
  </si>
  <si>
    <t>Ljung-Box</t>
    <phoneticPr fontId="1"/>
  </si>
  <si>
    <t>Box-Pierce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</si>
</sst>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Continuous"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'AR(1)'!$B$6</c:f>
              <c:strCache>
                <c:ptCount val="1"/>
                <c:pt idx="0">
                  <c:v>イノベーション</c:v>
                </c:pt>
              </c:strCache>
            </c:strRef>
          </c:tx>
          <c:marker>
            <c:symbol val="none"/>
          </c:marker>
          <c:val>
            <c:numRef>
              <c:f>'AR(1)'!$B$7:$B$57</c:f>
              <c:numCache>
                <c:formatCode>General</c:formatCode>
                <c:ptCount val="51"/>
                <c:pt idx="1">
                  <c:v>-8.2245670696463491E-2</c:v>
                </c:pt>
                <c:pt idx="2">
                  <c:v>-0.71650361801332085</c:v>
                </c:pt>
                <c:pt idx="3">
                  <c:v>1.3789111916940746</c:v>
                </c:pt>
                <c:pt idx="4">
                  <c:v>-0.20781342643267792</c:v>
                </c:pt>
                <c:pt idx="5">
                  <c:v>0.15366660745385427</c:v>
                </c:pt>
                <c:pt idx="6">
                  <c:v>-0.15368957781101836</c:v>
                </c:pt>
                <c:pt idx="7">
                  <c:v>0.98680228072830833</c:v>
                </c:pt>
                <c:pt idx="8">
                  <c:v>-0.67717323665797102</c:v>
                </c:pt>
                <c:pt idx="9">
                  <c:v>0.30572262140483641</c:v>
                </c:pt>
                <c:pt idx="10">
                  <c:v>0.20325942124816326</c:v>
                </c:pt>
                <c:pt idx="11">
                  <c:v>1.1005724968152053</c:v>
                </c:pt>
                <c:pt idx="12">
                  <c:v>1.030058094981724</c:v>
                </c:pt>
                <c:pt idx="13">
                  <c:v>1.5475811520961815</c:v>
                </c:pt>
                <c:pt idx="14">
                  <c:v>0.32313163931467259</c:v>
                </c:pt>
                <c:pt idx="15">
                  <c:v>8.4816023904644475E-2</c:v>
                </c:pt>
                <c:pt idx="16">
                  <c:v>-1.4756256495742857</c:v>
                </c:pt>
                <c:pt idx="17">
                  <c:v>0.37817693170507338</c:v>
                </c:pt>
                <c:pt idx="18">
                  <c:v>-0.77930708391431702</c:v>
                </c:pt>
                <c:pt idx="19">
                  <c:v>1.4274609310429738</c:v>
                </c:pt>
                <c:pt idx="20">
                  <c:v>0.80645368137605078</c:v>
                </c:pt>
                <c:pt idx="21">
                  <c:v>-0.56814168269838916</c:v>
                </c:pt>
                <c:pt idx="22">
                  <c:v>-2.2148518399229107</c:v>
                </c:pt>
                <c:pt idx="23">
                  <c:v>1.3441660496884795</c:v>
                </c:pt>
                <c:pt idx="24">
                  <c:v>1.5298045732556182</c:v>
                </c:pt>
                <c:pt idx="25">
                  <c:v>-0.30336709878887325</c:v>
                </c:pt>
                <c:pt idx="26">
                  <c:v>-0.69241485823352744</c:v>
                </c:pt>
                <c:pt idx="27">
                  <c:v>-0.6577790500534928</c:v>
                </c:pt>
                <c:pt idx="28">
                  <c:v>0.7404259471763136</c:v>
                </c:pt>
                <c:pt idx="29">
                  <c:v>-0.80262433930607413</c:v>
                </c:pt>
                <c:pt idx="30">
                  <c:v>1.2090185385836467</c:v>
                </c:pt>
                <c:pt idx="31">
                  <c:v>-0.72603740414970208</c:v>
                </c:pt>
                <c:pt idx="32">
                  <c:v>0.21115356241061456</c:v>
                </c:pt>
                <c:pt idx="33">
                  <c:v>0.87634242635556237</c:v>
                </c:pt>
                <c:pt idx="34">
                  <c:v>0.92652834976650822</c:v>
                </c:pt>
                <c:pt idx="35">
                  <c:v>-7.9045058877086571E-2</c:v>
                </c:pt>
                <c:pt idx="36">
                  <c:v>-0.4356024642439365</c:v>
                </c:pt>
                <c:pt idx="37">
                  <c:v>-0.57303322797302647</c:v>
                </c:pt>
                <c:pt idx="38">
                  <c:v>0.56202672610723026</c:v>
                </c:pt>
                <c:pt idx="39">
                  <c:v>0.37807814770812381</c:v>
                </c:pt>
                <c:pt idx="40">
                  <c:v>0.12714214860476494</c:v>
                </c:pt>
                <c:pt idx="41">
                  <c:v>0.85813660696799521</c:v>
                </c:pt>
                <c:pt idx="42">
                  <c:v>0.27418464148023075</c:v>
                </c:pt>
                <c:pt idx="43">
                  <c:v>1.1555950727764754</c:v>
                </c:pt>
                <c:pt idx="44">
                  <c:v>-0.38320118013639953</c:v>
                </c:pt>
                <c:pt idx="45">
                  <c:v>1.4653942386586901E-2</c:v>
                </c:pt>
                <c:pt idx="46">
                  <c:v>-0.15539943623130528</c:v>
                </c:pt>
                <c:pt idx="47">
                  <c:v>-1.8609346966059885</c:v>
                </c:pt>
                <c:pt idx="48">
                  <c:v>4.6827880264561701E-2</c:v>
                </c:pt>
                <c:pt idx="49">
                  <c:v>1.5331649558166689</c:v>
                </c:pt>
                <c:pt idx="50">
                  <c:v>-0.25056881632158279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'AR(1)'!$C$6</c:f>
              <c:strCache>
                <c:ptCount val="1"/>
                <c:pt idx="0">
                  <c:v>y_t</c:v>
                </c:pt>
              </c:strCache>
            </c:strRef>
          </c:tx>
          <c:marker>
            <c:symbol val="none"/>
          </c:marker>
          <c:val>
            <c:numRef>
              <c:f>'AR(1)'!$C$7:$C$57</c:f>
              <c:numCache>
                <c:formatCode>General</c:formatCode>
                <c:ptCount val="51"/>
                <c:pt idx="0">
                  <c:v>1.8352216714691878</c:v>
                </c:pt>
                <c:pt idx="1">
                  <c:v>-1.7339451750187327</c:v>
                </c:pt>
                <c:pt idx="2">
                  <c:v>0.84404703950353865</c:v>
                </c:pt>
                <c:pt idx="3">
                  <c:v>0.61926885614088978</c:v>
                </c:pt>
                <c:pt idx="4">
                  <c:v>-0.76515539695947865</c:v>
                </c:pt>
                <c:pt idx="5">
                  <c:v>0.84230646471738513</c:v>
                </c:pt>
                <c:pt idx="6">
                  <c:v>-0.91176539605666496</c:v>
                </c:pt>
                <c:pt idx="7">
                  <c:v>1.8073911371793068</c:v>
                </c:pt>
                <c:pt idx="8">
                  <c:v>-2.3038252601193472</c:v>
                </c:pt>
                <c:pt idx="9">
                  <c:v>2.3791653555122489</c:v>
                </c:pt>
                <c:pt idx="10">
                  <c:v>-1.9379893987128607</c:v>
                </c:pt>
                <c:pt idx="11">
                  <c:v>2.8447629556567797</c:v>
                </c:pt>
                <c:pt idx="12">
                  <c:v>-1.5302285651093779</c:v>
                </c:pt>
                <c:pt idx="13">
                  <c:v>2.9247868606946215</c:v>
                </c:pt>
                <c:pt idx="14">
                  <c:v>-2.3091765353104865</c:v>
                </c:pt>
                <c:pt idx="15">
                  <c:v>2.1630749056840823</c:v>
                </c:pt>
                <c:pt idx="16">
                  <c:v>-3.4223930646899596</c:v>
                </c:pt>
                <c:pt idx="17">
                  <c:v>3.4583306899260373</c:v>
                </c:pt>
                <c:pt idx="18">
                  <c:v>-3.8918047048477509</c:v>
                </c:pt>
                <c:pt idx="19">
                  <c:v>4.9300851654059494</c:v>
                </c:pt>
                <c:pt idx="20">
                  <c:v>-3.6306229674893036</c:v>
                </c:pt>
                <c:pt idx="21">
                  <c:v>2.6994189880419843</c:v>
                </c:pt>
                <c:pt idx="22">
                  <c:v>-4.6443289291606966</c:v>
                </c:pt>
                <c:pt idx="23">
                  <c:v>5.5240620859331067</c:v>
                </c:pt>
                <c:pt idx="24">
                  <c:v>-3.4418513040841781</c:v>
                </c:pt>
                <c:pt idx="25">
                  <c:v>2.794299074886887</c:v>
                </c:pt>
                <c:pt idx="26">
                  <c:v>-3.2072840256317257</c:v>
                </c:pt>
                <c:pt idx="27">
                  <c:v>2.2287765730150602</c:v>
                </c:pt>
                <c:pt idx="28">
                  <c:v>-1.2654729685372406</c:v>
                </c:pt>
                <c:pt idx="29">
                  <c:v>0.33630133237744242</c:v>
                </c:pt>
                <c:pt idx="30">
                  <c:v>0.90634733944394852</c:v>
                </c:pt>
                <c:pt idx="31">
                  <c:v>-1.5417500096492558</c:v>
                </c:pt>
                <c:pt idx="32">
                  <c:v>1.5987285710949446</c:v>
                </c:pt>
                <c:pt idx="33">
                  <c:v>-0.56251328762988773</c:v>
                </c:pt>
                <c:pt idx="34">
                  <c:v>1.4327903086334071</c:v>
                </c:pt>
                <c:pt idx="35">
                  <c:v>-1.3685563366471529</c:v>
                </c:pt>
                <c:pt idx="36">
                  <c:v>0.79609823873850116</c:v>
                </c:pt>
                <c:pt idx="37">
                  <c:v>-1.2895216428376775</c:v>
                </c:pt>
                <c:pt idx="38">
                  <c:v>1.7225962046611401</c:v>
                </c:pt>
                <c:pt idx="39">
                  <c:v>-1.1722584364869022</c:v>
                </c:pt>
                <c:pt idx="40">
                  <c:v>1.1821747414429771</c:v>
                </c:pt>
                <c:pt idx="41">
                  <c:v>-0.20582066033068425</c:v>
                </c:pt>
                <c:pt idx="42">
                  <c:v>0.45942323577784661</c:v>
                </c:pt>
                <c:pt idx="43">
                  <c:v>0.74211416057641344</c:v>
                </c:pt>
                <c:pt idx="44">
                  <c:v>-1.0511039246551717</c:v>
                </c:pt>
                <c:pt idx="45">
                  <c:v>0.96064747457624144</c:v>
                </c:pt>
                <c:pt idx="46">
                  <c:v>-1.0199821633499226</c:v>
                </c:pt>
                <c:pt idx="47">
                  <c:v>-0.94295074959105818</c:v>
                </c:pt>
                <c:pt idx="48">
                  <c:v>0.8954835548965141</c:v>
                </c:pt>
                <c:pt idx="49">
                  <c:v>0.72722975640980614</c:v>
                </c:pt>
                <c:pt idx="50">
                  <c:v>-0.9050755970904083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76832"/>
        <c:axId val="125186816"/>
      </c:lineChart>
      <c:catAx>
        <c:axId val="125176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5186816"/>
        <c:crosses val="autoZero"/>
        <c:auto val="1"/>
        <c:lblAlgn val="ctr"/>
        <c:lblOffset val="100"/>
        <c:noMultiLvlLbl val="0"/>
      </c:catAx>
      <c:valAx>
        <c:axId val="125186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176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'AR(2)'!$J$6:$J$15</c:f>
              <c:strCache>
                <c:ptCount val="10"/>
                <c:pt idx="0">
                  <c:v>PAC(1)</c:v>
                </c:pt>
                <c:pt idx="1">
                  <c:v>PAC(2)</c:v>
                </c:pt>
                <c:pt idx="2">
                  <c:v>PAC(3)</c:v>
                </c:pt>
                <c:pt idx="3">
                  <c:v>PAC(4)</c:v>
                </c:pt>
                <c:pt idx="4">
                  <c:v>PAC(5)</c:v>
                </c:pt>
                <c:pt idx="5">
                  <c:v>PAC(6)</c:v>
                </c:pt>
                <c:pt idx="6">
                  <c:v>PAC(7)</c:v>
                </c:pt>
                <c:pt idx="7">
                  <c:v>PAC(8)</c:v>
                </c:pt>
                <c:pt idx="8">
                  <c:v>PAC(9)</c:v>
                </c:pt>
                <c:pt idx="9">
                  <c:v>PAC(10)</c:v>
                </c:pt>
              </c:strCache>
            </c:strRef>
          </c:cat>
          <c:val>
            <c:numRef>
              <c:f>'AR(2)'!$K$6:$K$15</c:f>
              <c:numCache>
                <c:formatCode>General</c:formatCode>
                <c:ptCount val="10"/>
                <c:pt idx="0">
                  <c:v>-0.76545495131963892</c:v>
                </c:pt>
                <c:pt idx="1">
                  <c:v>-0.37945435199966571</c:v>
                </c:pt>
                <c:pt idx="2">
                  <c:v>0.2336039117809072</c:v>
                </c:pt>
                <c:pt idx="3">
                  <c:v>8.9440878707703602E-3</c:v>
                </c:pt>
                <c:pt idx="4">
                  <c:v>-4.256605291455591E-2</c:v>
                </c:pt>
                <c:pt idx="5">
                  <c:v>-7.0846930828798726E-2</c:v>
                </c:pt>
                <c:pt idx="6">
                  <c:v>4.1512154183620788E-2</c:v>
                </c:pt>
                <c:pt idx="7">
                  <c:v>-1.9676427954430288E-2</c:v>
                </c:pt>
                <c:pt idx="8">
                  <c:v>-4.8817667539430433E-2</c:v>
                </c:pt>
                <c:pt idx="9">
                  <c:v>-0.12934603492455818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'AR(2)'!$H$6:$H$15</c:f>
              <c:numCache>
                <c:formatCode>General</c:formatCode>
                <c:ptCount val="10"/>
                <c:pt idx="0">
                  <c:v>0.2718030961503623</c:v>
                </c:pt>
                <c:pt idx="1">
                  <c:v>0.2718030961503623</c:v>
                </c:pt>
                <c:pt idx="2">
                  <c:v>0.2718030961503623</c:v>
                </c:pt>
                <c:pt idx="3">
                  <c:v>0.2718030961503623</c:v>
                </c:pt>
                <c:pt idx="4">
                  <c:v>0.2718030961503623</c:v>
                </c:pt>
                <c:pt idx="5">
                  <c:v>0.2718030961503623</c:v>
                </c:pt>
                <c:pt idx="6">
                  <c:v>0.2718030961503623</c:v>
                </c:pt>
                <c:pt idx="7">
                  <c:v>0.2718030961503623</c:v>
                </c:pt>
                <c:pt idx="8">
                  <c:v>0.2718030961503623</c:v>
                </c:pt>
                <c:pt idx="9">
                  <c:v>0.2718030961503623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'AR(2)'!$I$6:$I$15</c:f>
              <c:numCache>
                <c:formatCode>General</c:formatCode>
                <c:ptCount val="10"/>
                <c:pt idx="0">
                  <c:v>-0.2718030961503623</c:v>
                </c:pt>
                <c:pt idx="1">
                  <c:v>-0.2718030961503623</c:v>
                </c:pt>
                <c:pt idx="2">
                  <c:v>-0.2718030961503623</c:v>
                </c:pt>
                <c:pt idx="3">
                  <c:v>-0.2718030961503623</c:v>
                </c:pt>
                <c:pt idx="4">
                  <c:v>-0.2718030961503623</c:v>
                </c:pt>
                <c:pt idx="5">
                  <c:v>-0.2718030961503623</c:v>
                </c:pt>
                <c:pt idx="6">
                  <c:v>-0.2718030961503623</c:v>
                </c:pt>
                <c:pt idx="7">
                  <c:v>-0.2718030961503623</c:v>
                </c:pt>
                <c:pt idx="8">
                  <c:v>-0.2718030961503623</c:v>
                </c:pt>
                <c:pt idx="9">
                  <c:v>-0.2718030961503623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05536"/>
        <c:axId val="125507072"/>
      </c:lineChart>
      <c:catAx>
        <c:axId val="125505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5507072"/>
        <c:crosses val="autoZero"/>
        <c:auto val="1"/>
        <c:lblAlgn val="ctr"/>
        <c:lblOffset val="100"/>
        <c:noMultiLvlLbl val="0"/>
      </c:catAx>
      <c:valAx>
        <c:axId val="125507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50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'MA(1)'!$C$6</c:f>
              <c:strCache>
                <c:ptCount val="1"/>
                <c:pt idx="0">
                  <c:v>y_t</c:v>
                </c:pt>
              </c:strCache>
            </c:strRef>
          </c:tx>
          <c:marker>
            <c:symbol val="none"/>
          </c:marker>
          <c:val>
            <c:numRef>
              <c:f>'MA(1)'!$C$7:$C$57</c:f>
              <c:numCache>
                <c:formatCode>General</c:formatCode>
                <c:ptCount val="51"/>
                <c:pt idx="0">
                  <c:v>2.2940078856107422</c:v>
                </c:pt>
                <c:pt idx="1">
                  <c:v>1.36881279690686</c:v>
                </c:pt>
                <c:pt idx="2">
                  <c:v>1.2851400667622104</c:v>
                </c:pt>
                <c:pt idx="3">
                  <c:v>0.51657129528784751</c:v>
                </c:pt>
                <c:pt idx="4">
                  <c:v>0.57456244871306628</c:v>
                </c:pt>
                <c:pt idx="5">
                  <c:v>2.713227283689883</c:v>
                </c:pt>
                <c:pt idx="6">
                  <c:v>1.5407556665030253</c:v>
                </c:pt>
                <c:pt idx="7">
                  <c:v>-2.2414992562151794</c:v>
                </c:pt>
                <c:pt idx="8">
                  <c:v>-2.9732280099218862</c:v>
                </c:pt>
                <c:pt idx="9">
                  <c:v>0.31523246740606925</c:v>
                </c:pt>
                <c:pt idx="10">
                  <c:v>-0.4361481500459925</c:v>
                </c:pt>
                <c:pt idx="11">
                  <c:v>-0.91394582696336968</c:v>
                </c:pt>
                <c:pt idx="12">
                  <c:v>2.9137967225630299</c:v>
                </c:pt>
                <c:pt idx="13">
                  <c:v>3.6943210353994216</c:v>
                </c:pt>
                <c:pt idx="14">
                  <c:v>1.7953467195793258</c:v>
                </c:pt>
                <c:pt idx="15">
                  <c:v>-0.2453123744275908</c:v>
                </c:pt>
                <c:pt idx="16">
                  <c:v>-2.3490325698383407</c:v>
                </c:pt>
                <c:pt idx="17">
                  <c:v>-1.6137382321080103</c:v>
                </c:pt>
                <c:pt idx="18">
                  <c:v>1.3911102908488289</c:v>
                </c:pt>
                <c:pt idx="19">
                  <c:v>1.8416021080523279</c:v>
                </c:pt>
                <c:pt idx="20">
                  <c:v>1.3256061138408199</c:v>
                </c:pt>
                <c:pt idx="21">
                  <c:v>0.75903464006624577</c:v>
                </c:pt>
                <c:pt idx="22">
                  <c:v>-0.36985649021905997</c:v>
                </c:pt>
                <c:pt idx="23">
                  <c:v>0.51140440695534473</c:v>
                </c:pt>
                <c:pt idx="24">
                  <c:v>-1.0284928023793261</c:v>
                </c:pt>
                <c:pt idx="25">
                  <c:v>-3.1116653278656043</c:v>
                </c:pt>
                <c:pt idx="26">
                  <c:v>-1.0500773829257468</c:v>
                </c:pt>
                <c:pt idx="27">
                  <c:v>0.69105269195650676</c:v>
                </c:pt>
                <c:pt idx="28">
                  <c:v>-0.97153522522408087</c:v>
                </c:pt>
                <c:pt idx="29">
                  <c:v>0.39126951045647096</c:v>
                </c:pt>
                <c:pt idx="30">
                  <c:v>1.2901588579492669</c:v>
                </c:pt>
                <c:pt idx="31">
                  <c:v>0.99389834557312839</c:v>
                </c:pt>
                <c:pt idx="32">
                  <c:v>1.8158970761292463</c:v>
                </c:pt>
                <c:pt idx="33">
                  <c:v>-0.71617685816709031</c:v>
                </c:pt>
                <c:pt idx="34">
                  <c:v>-0.361744621910847</c:v>
                </c:pt>
                <c:pt idx="35">
                  <c:v>-0.33959515392996131</c:v>
                </c:pt>
                <c:pt idx="36">
                  <c:v>-0.25368199169479977</c:v>
                </c:pt>
                <c:pt idx="37">
                  <c:v>0.57126213792741365</c:v>
                </c:pt>
                <c:pt idx="38">
                  <c:v>2.6499185615781989E-2</c:v>
                </c:pt>
                <c:pt idx="39">
                  <c:v>1.1807275226728189</c:v>
                </c:pt>
                <c:pt idx="40">
                  <c:v>2.8460200632960717</c:v>
                </c:pt>
                <c:pt idx="41">
                  <c:v>2.630949769236417</c:v>
                </c:pt>
                <c:pt idx="42">
                  <c:v>-1.0142927258167074</c:v>
                </c:pt>
                <c:pt idx="43">
                  <c:v>-2.7630529108998054</c:v>
                </c:pt>
                <c:pt idx="44">
                  <c:v>0.57693883661852419</c:v>
                </c:pt>
                <c:pt idx="45">
                  <c:v>1.5580876843654399</c:v>
                </c:pt>
                <c:pt idx="46">
                  <c:v>0.84435433898860246</c:v>
                </c:pt>
                <c:pt idx="47">
                  <c:v>0.32367835025221281</c:v>
                </c:pt>
                <c:pt idx="48">
                  <c:v>-0.4558988952053557</c:v>
                </c:pt>
                <c:pt idx="49">
                  <c:v>-0.10156860159777281</c:v>
                </c:pt>
                <c:pt idx="50">
                  <c:v>0.79186352263103532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6448"/>
        <c:axId val="126297984"/>
      </c:lineChart>
      <c:catAx>
        <c:axId val="126296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6297984"/>
        <c:crosses val="autoZero"/>
        <c:auto val="1"/>
        <c:lblAlgn val="ctr"/>
        <c:lblOffset val="100"/>
        <c:noMultiLvlLbl val="0"/>
      </c:catAx>
      <c:valAx>
        <c:axId val="12629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296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23209054403589E-2"/>
          <c:y val="2.8449975221628766E-2"/>
          <c:w val="0.90455930758201508"/>
          <c:h val="0.83144907585852468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'MA(1)'!$F$5:$F$14</c:f>
              <c:strCache>
                <c:ptCount val="10"/>
                <c:pt idx="0">
                  <c:v>AC(1)</c:v>
                </c:pt>
                <c:pt idx="1">
                  <c:v>AC(2)</c:v>
                </c:pt>
                <c:pt idx="2">
                  <c:v>AC(3)</c:v>
                </c:pt>
                <c:pt idx="3">
                  <c:v>AC(4)</c:v>
                </c:pt>
                <c:pt idx="4">
                  <c:v>AC(5)</c:v>
                </c:pt>
                <c:pt idx="5">
                  <c:v>AC(6)</c:v>
                </c:pt>
                <c:pt idx="6">
                  <c:v>AC(7)</c:v>
                </c:pt>
                <c:pt idx="7">
                  <c:v>AC(8)</c:v>
                </c:pt>
                <c:pt idx="8">
                  <c:v>AC(9)</c:v>
                </c:pt>
                <c:pt idx="9">
                  <c:v>AC(10)</c:v>
                </c:pt>
              </c:strCache>
            </c:strRef>
          </c:cat>
          <c:val>
            <c:numRef>
              <c:f>'MA(1)'!$G$5:$G$14</c:f>
              <c:numCache>
                <c:formatCode>General</c:formatCode>
                <c:ptCount val="10"/>
                <c:pt idx="0">
                  <c:v>0.42035244995962751</c:v>
                </c:pt>
                <c:pt idx="1">
                  <c:v>-0.24206912479541889</c:v>
                </c:pt>
                <c:pt idx="2">
                  <c:v>-0.30461018959058211</c:v>
                </c:pt>
                <c:pt idx="3">
                  <c:v>-0.24902937930920652</c:v>
                </c:pt>
                <c:pt idx="4">
                  <c:v>-0.17463178356141854</c:v>
                </c:pt>
                <c:pt idx="5">
                  <c:v>-0.13391358422988617</c:v>
                </c:pt>
                <c:pt idx="6">
                  <c:v>-2.2391219252143626E-2</c:v>
                </c:pt>
                <c:pt idx="7">
                  <c:v>0.25068377974751688</c:v>
                </c:pt>
                <c:pt idx="8">
                  <c:v>0.36131181329715301</c:v>
                </c:pt>
                <c:pt idx="9">
                  <c:v>6.4871650408972886E-2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'MA(1)'!$F$5:$F$14</c:f>
              <c:strCache>
                <c:ptCount val="10"/>
                <c:pt idx="0">
                  <c:v>AC(1)</c:v>
                </c:pt>
                <c:pt idx="1">
                  <c:v>AC(2)</c:v>
                </c:pt>
                <c:pt idx="2">
                  <c:v>AC(3)</c:v>
                </c:pt>
                <c:pt idx="3">
                  <c:v>AC(4)</c:v>
                </c:pt>
                <c:pt idx="4">
                  <c:v>AC(5)</c:v>
                </c:pt>
                <c:pt idx="5">
                  <c:v>AC(6)</c:v>
                </c:pt>
                <c:pt idx="6">
                  <c:v>AC(7)</c:v>
                </c:pt>
                <c:pt idx="7">
                  <c:v>AC(8)</c:v>
                </c:pt>
                <c:pt idx="8">
                  <c:v>AC(9)</c:v>
                </c:pt>
                <c:pt idx="9">
                  <c:v>AC(10)</c:v>
                </c:pt>
              </c:strCache>
            </c:strRef>
          </c:cat>
          <c:val>
            <c:numRef>
              <c:f>'MA(1)'!$H$5:$H$14</c:f>
              <c:numCache>
                <c:formatCode>General</c:formatCode>
                <c:ptCount val="10"/>
                <c:pt idx="0">
                  <c:v>0.2744548964694899</c:v>
                </c:pt>
                <c:pt idx="1">
                  <c:v>0.2744548964694899</c:v>
                </c:pt>
                <c:pt idx="2">
                  <c:v>0.2744548964694899</c:v>
                </c:pt>
                <c:pt idx="3">
                  <c:v>0.2744548964694899</c:v>
                </c:pt>
                <c:pt idx="4">
                  <c:v>0.2744548964694899</c:v>
                </c:pt>
                <c:pt idx="5">
                  <c:v>0.2744548964694899</c:v>
                </c:pt>
                <c:pt idx="6">
                  <c:v>0.2744548964694899</c:v>
                </c:pt>
                <c:pt idx="7">
                  <c:v>0.2744548964694899</c:v>
                </c:pt>
                <c:pt idx="8">
                  <c:v>0.2744548964694899</c:v>
                </c:pt>
                <c:pt idx="9">
                  <c:v>0.2744548964694899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'MA(1)'!$F$5:$F$14</c:f>
              <c:strCache>
                <c:ptCount val="10"/>
                <c:pt idx="0">
                  <c:v>AC(1)</c:v>
                </c:pt>
                <c:pt idx="1">
                  <c:v>AC(2)</c:v>
                </c:pt>
                <c:pt idx="2">
                  <c:v>AC(3)</c:v>
                </c:pt>
                <c:pt idx="3">
                  <c:v>AC(4)</c:v>
                </c:pt>
                <c:pt idx="4">
                  <c:v>AC(5)</c:v>
                </c:pt>
                <c:pt idx="5">
                  <c:v>AC(6)</c:v>
                </c:pt>
                <c:pt idx="6">
                  <c:v>AC(7)</c:v>
                </c:pt>
                <c:pt idx="7">
                  <c:v>AC(8)</c:v>
                </c:pt>
                <c:pt idx="8">
                  <c:v>AC(9)</c:v>
                </c:pt>
                <c:pt idx="9">
                  <c:v>AC(10)</c:v>
                </c:pt>
              </c:strCache>
            </c:strRef>
          </c:cat>
          <c:val>
            <c:numRef>
              <c:f>'MA(1)'!$I$5:$I$14</c:f>
              <c:numCache>
                <c:formatCode>General</c:formatCode>
                <c:ptCount val="10"/>
                <c:pt idx="0">
                  <c:v>-0.2744548964694899</c:v>
                </c:pt>
                <c:pt idx="1">
                  <c:v>-0.2744548964694899</c:v>
                </c:pt>
                <c:pt idx="2">
                  <c:v>-0.2744548964694899</c:v>
                </c:pt>
                <c:pt idx="3">
                  <c:v>-0.2744548964694899</c:v>
                </c:pt>
                <c:pt idx="4">
                  <c:v>-0.2744548964694899</c:v>
                </c:pt>
                <c:pt idx="5">
                  <c:v>-0.2744548964694899</c:v>
                </c:pt>
                <c:pt idx="6">
                  <c:v>-0.2744548964694899</c:v>
                </c:pt>
                <c:pt idx="7">
                  <c:v>-0.2744548964694899</c:v>
                </c:pt>
                <c:pt idx="8">
                  <c:v>-0.2744548964694899</c:v>
                </c:pt>
                <c:pt idx="9">
                  <c:v>-0.2744548964694899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23328"/>
        <c:axId val="126333312"/>
      </c:lineChart>
      <c:catAx>
        <c:axId val="12632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6333312"/>
        <c:crosses val="autoZero"/>
        <c:auto val="1"/>
        <c:lblAlgn val="ctr"/>
        <c:lblOffset val="100"/>
        <c:noMultiLvlLbl val="0"/>
      </c:catAx>
      <c:valAx>
        <c:axId val="12633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32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'MA(1)'!$J$5:$J$14</c:f>
              <c:strCache>
                <c:ptCount val="10"/>
                <c:pt idx="0">
                  <c:v>PAC(1)</c:v>
                </c:pt>
                <c:pt idx="1">
                  <c:v>PAC(2)</c:v>
                </c:pt>
                <c:pt idx="2">
                  <c:v>PAC(3)</c:v>
                </c:pt>
                <c:pt idx="3">
                  <c:v>PAC(4)</c:v>
                </c:pt>
                <c:pt idx="4">
                  <c:v>PAC(5)</c:v>
                </c:pt>
                <c:pt idx="5">
                  <c:v>PAC(6)</c:v>
                </c:pt>
                <c:pt idx="6">
                  <c:v>PAC(7)</c:v>
                </c:pt>
                <c:pt idx="7">
                  <c:v>PAC(8)</c:v>
                </c:pt>
                <c:pt idx="8">
                  <c:v>PAC(9)</c:v>
                </c:pt>
                <c:pt idx="9">
                  <c:v>PAC(10)</c:v>
                </c:pt>
              </c:strCache>
            </c:strRef>
          </c:cat>
          <c:val>
            <c:numRef>
              <c:f>'MA(1)'!$K$5:$K$14</c:f>
              <c:numCache>
                <c:formatCode>General</c:formatCode>
                <c:ptCount val="10"/>
                <c:pt idx="0">
                  <c:v>0.41264364046107083</c:v>
                </c:pt>
                <c:pt idx="1">
                  <c:v>-0.49004266568048599</c:v>
                </c:pt>
                <c:pt idx="2">
                  <c:v>0.10468817205297977</c:v>
                </c:pt>
                <c:pt idx="3">
                  <c:v>-0.35063648774950384</c:v>
                </c:pt>
                <c:pt idx="4">
                  <c:v>3.0625484170513164E-2</c:v>
                </c:pt>
                <c:pt idx="5">
                  <c:v>-0.31965090609887015</c:v>
                </c:pt>
                <c:pt idx="6">
                  <c:v>1.6121406803160581E-2</c:v>
                </c:pt>
                <c:pt idx="7">
                  <c:v>1.0509753711725866E-2</c:v>
                </c:pt>
                <c:pt idx="8">
                  <c:v>0.14214293896726266</c:v>
                </c:pt>
                <c:pt idx="9">
                  <c:v>-0.22582823136848296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'MA(1)'!$J$5:$J$14</c:f>
              <c:strCache>
                <c:ptCount val="10"/>
                <c:pt idx="0">
                  <c:v>PAC(1)</c:v>
                </c:pt>
                <c:pt idx="1">
                  <c:v>PAC(2)</c:v>
                </c:pt>
                <c:pt idx="2">
                  <c:v>PAC(3)</c:v>
                </c:pt>
                <c:pt idx="3">
                  <c:v>PAC(4)</c:v>
                </c:pt>
                <c:pt idx="4">
                  <c:v>PAC(5)</c:v>
                </c:pt>
                <c:pt idx="5">
                  <c:v>PAC(6)</c:v>
                </c:pt>
                <c:pt idx="6">
                  <c:v>PAC(7)</c:v>
                </c:pt>
                <c:pt idx="7">
                  <c:v>PAC(8)</c:v>
                </c:pt>
                <c:pt idx="8">
                  <c:v>PAC(9)</c:v>
                </c:pt>
                <c:pt idx="9">
                  <c:v>PAC(10)</c:v>
                </c:pt>
              </c:strCache>
            </c:strRef>
          </c:cat>
          <c:val>
            <c:numRef>
              <c:f>'AR(1)'!$H$5:$H$14</c:f>
              <c:numCache>
                <c:formatCode>General</c:formatCode>
                <c:ptCount val="10"/>
                <c:pt idx="0">
                  <c:v>0.2744548964694899</c:v>
                </c:pt>
                <c:pt idx="1">
                  <c:v>0.2744548964694899</c:v>
                </c:pt>
                <c:pt idx="2">
                  <c:v>0.2744548964694899</c:v>
                </c:pt>
                <c:pt idx="3">
                  <c:v>0.2744548964694899</c:v>
                </c:pt>
                <c:pt idx="4">
                  <c:v>0.2744548964694899</c:v>
                </c:pt>
                <c:pt idx="5">
                  <c:v>0.2744548964694899</c:v>
                </c:pt>
                <c:pt idx="6">
                  <c:v>0.2744548964694899</c:v>
                </c:pt>
                <c:pt idx="7">
                  <c:v>0.2744548964694899</c:v>
                </c:pt>
                <c:pt idx="8">
                  <c:v>0.2744548964694899</c:v>
                </c:pt>
                <c:pt idx="9">
                  <c:v>0.2744548964694899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'MA(1)'!$J$5:$J$14</c:f>
              <c:strCache>
                <c:ptCount val="10"/>
                <c:pt idx="0">
                  <c:v>PAC(1)</c:v>
                </c:pt>
                <c:pt idx="1">
                  <c:v>PAC(2)</c:v>
                </c:pt>
                <c:pt idx="2">
                  <c:v>PAC(3)</c:v>
                </c:pt>
                <c:pt idx="3">
                  <c:v>PAC(4)</c:v>
                </c:pt>
                <c:pt idx="4">
                  <c:v>PAC(5)</c:v>
                </c:pt>
                <c:pt idx="5">
                  <c:v>PAC(6)</c:v>
                </c:pt>
                <c:pt idx="6">
                  <c:v>PAC(7)</c:v>
                </c:pt>
                <c:pt idx="7">
                  <c:v>PAC(8)</c:v>
                </c:pt>
                <c:pt idx="8">
                  <c:v>PAC(9)</c:v>
                </c:pt>
                <c:pt idx="9">
                  <c:v>PAC(10)</c:v>
                </c:pt>
              </c:strCache>
            </c:strRef>
          </c:cat>
          <c:val>
            <c:numRef>
              <c:f>'AR(1)'!$I$5:$I$14</c:f>
              <c:numCache>
                <c:formatCode>General</c:formatCode>
                <c:ptCount val="10"/>
                <c:pt idx="0">
                  <c:v>-0.2744548964694899</c:v>
                </c:pt>
                <c:pt idx="1">
                  <c:v>-0.2744548964694899</c:v>
                </c:pt>
                <c:pt idx="2">
                  <c:v>-0.2744548964694899</c:v>
                </c:pt>
                <c:pt idx="3">
                  <c:v>-0.2744548964694899</c:v>
                </c:pt>
                <c:pt idx="4">
                  <c:v>-0.2744548964694899</c:v>
                </c:pt>
                <c:pt idx="5">
                  <c:v>-0.2744548964694899</c:v>
                </c:pt>
                <c:pt idx="6">
                  <c:v>-0.2744548964694899</c:v>
                </c:pt>
                <c:pt idx="7">
                  <c:v>-0.2744548964694899</c:v>
                </c:pt>
                <c:pt idx="8">
                  <c:v>-0.2744548964694899</c:v>
                </c:pt>
                <c:pt idx="9">
                  <c:v>-0.2744548964694899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60768"/>
        <c:axId val="126962304"/>
      </c:lineChart>
      <c:catAx>
        <c:axId val="12696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26962304"/>
        <c:crosses val="autoZero"/>
        <c:auto val="1"/>
        <c:lblAlgn val="ctr"/>
        <c:lblOffset val="100"/>
        <c:noMultiLvlLbl val="0"/>
      </c:catAx>
      <c:valAx>
        <c:axId val="12696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960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'MA(2)'!$C$6</c:f>
              <c:strCache>
                <c:ptCount val="1"/>
                <c:pt idx="0">
                  <c:v>y_t</c:v>
                </c:pt>
              </c:strCache>
            </c:strRef>
          </c:tx>
          <c:marker>
            <c:symbol val="none"/>
          </c:marker>
          <c:val>
            <c:numRef>
              <c:f>'MA(2)'!$C$7:$C$57</c:f>
              <c:numCache>
                <c:formatCode>General</c:formatCode>
                <c:ptCount val="51"/>
                <c:pt idx="0">
                  <c:v>2.6472451567434305</c:v>
                </c:pt>
                <c:pt idx="1">
                  <c:v>-0.65001229547424255</c:v>
                </c:pt>
                <c:pt idx="2">
                  <c:v>-1.3174993156875869</c:v>
                </c:pt>
                <c:pt idx="3">
                  <c:v>1.220985498920987</c:v>
                </c:pt>
                <c:pt idx="4">
                  <c:v>-0.18438006579810901</c:v>
                </c:pt>
                <c:pt idx="5">
                  <c:v>-1.1755996216675815</c:v>
                </c:pt>
                <c:pt idx="6">
                  <c:v>5.455279344884445E-2</c:v>
                </c:pt>
                <c:pt idx="7">
                  <c:v>1.4480752635587617</c:v>
                </c:pt>
                <c:pt idx="8">
                  <c:v>-0.37827555801754587</c:v>
                </c:pt>
                <c:pt idx="9">
                  <c:v>-0.926442053859032</c:v>
                </c:pt>
                <c:pt idx="10">
                  <c:v>1.1918799051281512</c:v>
                </c:pt>
                <c:pt idx="11">
                  <c:v>0.23118884280592705</c:v>
                </c:pt>
                <c:pt idx="12">
                  <c:v>3.8812314502490479</c:v>
                </c:pt>
                <c:pt idx="13">
                  <c:v>-3.6705094921448138</c:v>
                </c:pt>
                <c:pt idx="14">
                  <c:v>1.8862162864987499</c:v>
                </c:pt>
                <c:pt idx="15">
                  <c:v>2.8051982011455814</c:v>
                </c:pt>
                <c:pt idx="16">
                  <c:v>-1.7949779717558059</c:v>
                </c:pt>
                <c:pt idx="17">
                  <c:v>1.8762088371728252</c:v>
                </c:pt>
                <c:pt idx="18">
                  <c:v>-2.3200063338121475</c:v>
                </c:pt>
                <c:pt idx="19">
                  <c:v>4.9462109088067372</c:v>
                </c:pt>
                <c:pt idx="20">
                  <c:v>-4.1554953494412814</c:v>
                </c:pt>
                <c:pt idx="21">
                  <c:v>3.1186266638110154</c:v>
                </c:pt>
                <c:pt idx="22">
                  <c:v>-1.1478753321633979</c:v>
                </c:pt>
                <c:pt idx="23">
                  <c:v>-0.56642080109400283</c:v>
                </c:pt>
                <c:pt idx="24">
                  <c:v>2.0450449943700195</c:v>
                </c:pt>
                <c:pt idx="25">
                  <c:v>-0.84647528908972625</c:v>
                </c:pt>
                <c:pt idx="26">
                  <c:v>-0.84856683227200425</c:v>
                </c:pt>
                <c:pt idx="27">
                  <c:v>1.2312925057630284</c:v>
                </c:pt>
                <c:pt idx="28">
                  <c:v>-2.3127780797409883</c:v>
                </c:pt>
                <c:pt idx="29">
                  <c:v>3.0911453032707144</c:v>
                </c:pt>
                <c:pt idx="30">
                  <c:v>-4.6420936665673755</c:v>
                </c:pt>
                <c:pt idx="31">
                  <c:v>2.0744613311006619</c:v>
                </c:pt>
                <c:pt idx="32">
                  <c:v>-2.9073236451753988</c:v>
                </c:pt>
                <c:pt idx="33">
                  <c:v>2.0561078498618697</c:v>
                </c:pt>
                <c:pt idx="34">
                  <c:v>-3.9732578291092837</c:v>
                </c:pt>
                <c:pt idx="35">
                  <c:v>1.9110245092528848</c:v>
                </c:pt>
                <c:pt idx="36">
                  <c:v>-3.381893386561412</c:v>
                </c:pt>
                <c:pt idx="37">
                  <c:v>2.7959605510221883</c:v>
                </c:pt>
                <c:pt idx="38">
                  <c:v>-4.2871171563320738</c:v>
                </c:pt>
                <c:pt idx="39">
                  <c:v>3.4608949445854695</c:v>
                </c:pt>
                <c:pt idx="40">
                  <c:v>-1.0657600800924714</c:v>
                </c:pt>
                <c:pt idx="41">
                  <c:v>-2.1721267432269831</c:v>
                </c:pt>
                <c:pt idx="42">
                  <c:v>3.7111400201748257</c:v>
                </c:pt>
                <c:pt idx="43">
                  <c:v>-0.88355514001505098</c:v>
                </c:pt>
                <c:pt idx="44">
                  <c:v>-0.84613444051795006</c:v>
                </c:pt>
                <c:pt idx="45">
                  <c:v>1.0984310884112323</c:v>
                </c:pt>
                <c:pt idx="46">
                  <c:v>-1.0984782219304827</c:v>
                </c:pt>
                <c:pt idx="47">
                  <c:v>3.8534787600931264E-2</c:v>
                </c:pt>
                <c:pt idx="48">
                  <c:v>0.53628119268970798</c:v>
                </c:pt>
                <c:pt idx="49">
                  <c:v>-1.1261351107208704</c:v>
                </c:pt>
                <c:pt idx="50">
                  <c:v>-1.0076868537180008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'MA(2)'!$B$6</c:f>
              <c:strCache>
                <c:ptCount val="1"/>
                <c:pt idx="0">
                  <c:v>イノベーション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'MA(2)'!$B$8:$B$57</c:f>
              <c:numCache>
                <c:formatCode>General</c:formatCode>
                <c:ptCount val="50"/>
                <c:pt idx="0">
                  <c:v>0.90481484593295436</c:v>
                </c:pt>
                <c:pt idx="1">
                  <c:v>-0.63461417860096414</c:v>
                </c:pt>
                <c:pt idx="2">
                  <c:v>-0.41834629459992551</c:v>
                </c:pt>
                <c:pt idx="3">
                  <c:v>-0.15707748803714444</c:v>
                </c:pt>
                <c:pt idx="4">
                  <c:v>-1.0032886909759364</c:v>
                </c:pt>
                <c:pt idx="5">
                  <c:v>-1.1083527655864429</c:v>
                </c:pt>
                <c:pt idx="6">
                  <c:v>0.91017649017472868</c:v>
                </c:pt>
                <c:pt idx="7">
                  <c:v>1.8024713682374001</c:v>
                </c:pt>
                <c:pt idx="8">
                  <c:v>0.59761188369233231</c:v>
                </c:pt>
                <c:pt idx="9">
                  <c:v>0.34655112251452302</c:v>
                </c:pt>
                <c:pt idx="10">
                  <c:v>0.14385460675170786</c:v>
                </c:pt>
                <c:pt idx="11">
                  <c:v>3.7563464287631971</c:v>
                </c:pt>
                <c:pt idx="12">
                  <c:v>1.0832717191708052</c:v>
                </c:pt>
                <c:pt idx="13">
                  <c:v>-8.6242264466080715E-2</c:v>
                </c:pt>
                <c:pt idx="14">
                  <c:v>1.7181387100859515</c:v>
                </c:pt>
                <c:pt idx="15">
                  <c:v>0.51622038937540393</c:v>
                </c:pt>
                <c:pt idx="16">
                  <c:v>1.0009705042834938</c:v>
                </c:pt>
                <c:pt idx="17">
                  <c:v>-1.4833430286814695</c:v>
                </c:pt>
                <c:pt idx="18">
                  <c:v>2.1169915176656824</c:v>
                </c:pt>
                <c:pt idx="19">
                  <c:v>-6.8397650662572002E-2</c:v>
                </c:pt>
                <c:pt idx="20">
                  <c:v>1.1244173520505576</c:v>
                </c:pt>
                <c:pt idx="21">
                  <c:v>0.37542511109864207</c:v>
                </c:pt>
                <c:pt idx="22">
                  <c:v>-1.09034377351127</c:v>
                </c:pt>
                <c:pt idx="23">
                  <c:v>0.28971548881659054</c:v>
                </c:pt>
                <c:pt idx="24">
                  <c:v>0.51146424253198453</c:v>
                </c:pt>
                <c:pt idx="25">
                  <c:v>-0.44440725691535582</c:v>
                </c:pt>
                <c:pt idx="26">
                  <c:v>0.19324525349427971</c:v>
                </c:pt>
                <c:pt idx="27">
                  <c:v>-1.6615927189746043</c:v>
                </c:pt>
                <c:pt idx="28">
                  <c:v>0.75715404045887724</c:v>
                </c:pt>
                <c:pt idx="29">
                  <c:v>-2.1623599668936913</c:v>
                </c:pt>
                <c:pt idx="30">
                  <c:v>-1.4180452622741262</c:v>
                </c:pt>
                <c:pt idx="31">
                  <c:v>-2.8046585159274406</c:v>
                </c:pt>
                <c:pt idx="32">
                  <c:v>-0.31370748479708954</c:v>
                </c:pt>
                <c:pt idx="33">
                  <c:v>-1.8568848950108032</c:v>
                </c:pt>
                <c:pt idx="34">
                  <c:v>-0.22058911794377892</c:v>
                </c:pt>
                <c:pt idx="35">
                  <c:v>-1.9974628343786018</c:v>
                </c:pt>
                <c:pt idx="36">
                  <c:v>0.39778907247940704</c:v>
                </c:pt>
                <c:pt idx="37">
                  <c:v>-1.972274811168103</c:v>
                </c:pt>
                <c:pt idx="38">
                  <c:v>0.53892752483546902</c:v>
                </c:pt>
                <c:pt idx="39">
                  <c:v>1.409893032244931</c:v>
                </c:pt>
                <c:pt idx="40">
                  <c:v>-0.82430057366049514</c:v>
                </c:pt>
                <c:pt idx="41">
                  <c:v>1.3706455453957445</c:v>
                </c:pt>
                <c:pt idx="42">
                  <c:v>1.6401545852938626</c:v>
                </c:pt>
                <c:pt idx="43">
                  <c:v>5.2485529507901363E-2</c:v>
                </c:pt>
                <c:pt idx="44">
                  <c:v>-0.30947684999297237</c:v>
                </c:pt>
                <c:pt idx="45">
                  <c:v>-1.5480351034784581</c:v>
                </c:pt>
                <c:pt idx="46">
                  <c:v>-1.695381681927389</c:v>
                </c:pt>
                <c:pt idx="47">
                  <c:v>-0.27448340068528543</c:v>
                </c:pt>
                <c:pt idx="48">
                  <c:v>4.287998212290877E-2</c:v>
                </c:pt>
                <c:pt idx="49">
                  <c:v>-0.7049078163414626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03648"/>
        <c:axId val="127005440"/>
      </c:lineChart>
      <c:catAx>
        <c:axId val="127003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7005440"/>
        <c:crosses val="autoZero"/>
        <c:auto val="1"/>
        <c:lblAlgn val="ctr"/>
        <c:lblOffset val="100"/>
        <c:noMultiLvlLbl val="0"/>
      </c:catAx>
      <c:valAx>
        <c:axId val="127005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003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66428131854883E-2"/>
          <c:y val="7.4458238732428392E-2"/>
          <c:w val="0.90455930758201508"/>
          <c:h val="0.83144907585852468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'MA(2)'!$F$5:$F$14</c:f>
              <c:strCache>
                <c:ptCount val="10"/>
                <c:pt idx="0">
                  <c:v>AC(1)</c:v>
                </c:pt>
                <c:pt idx="1">
                  <c:v>AC(2)</c:v>
                </c:pt>
                <c:pt idx="2">
                  <c:v>AC(3)</c:v>
                </c:pt>
                <c:pt idx="3">
                  <c:v>AC(4)</c:v>
                </c:pt>
                <c:pt idx="4">
                  <c:v>AC(5)</c:v>
                </c:pt>
                <c:pt idx="5">
                  <c:v>AC(6)</c:v>
                </c:pt>
                <c:pt idx="6">
                  <c:v>AC(7)</c:v>
                </c:pt>
                <c:pt idx="7">
                  <c:v>AC(8)</c:v>
                </c:pt>
                <c:pt idx="8">
                  <c:v>AC(9)</c:v>
                </c:pt>
                <c:pt idx="9">
                  <c:v>AC(10)</c:v>
                </c:pt>
              </c:strCache>
            </c:strRef>
          </c:cat>
          <c:val>
            <c:numRef>
              <c:f>'MA(2)'!$G$5:$G$14</c:f>
              <c:numCache>
                <c:formatCode>General</c:formatCode>
                <c:ptCount val="10"/>
                <c:pt idx="0">
                  <c:v>-0.73665473866501263</c:v>
                </c:pt>
                <c:pt idx="1">
                  <c:v>0.45054878600120307</c:v>
                </c:pt>
                <c:pt idx="2">
                  <c:v>-0.21393608452521543</c:v>
                </c:pt>
                <c:pt idx="3">
                  <c:v>0.20547852092137772</c:v>
                </c:pt>
                <c:pt idx="4">
                  <c:v>-8.8107868047183902E-2</c:v>
                </c:pt>
                <c:pt idx="5">
                  <c:v>3.8341236195320941E-2</c:v>
                </c:pt>
                <c:pt idx="6">
                  <c:v>-5.0602304339385763E-2</c:v>
                </c:pt>
                <c:pt idx="7">
                  <c:v>0.13233374354308586</c:v>
                </c:pt>
                <c:pt idx="8">
                  <c:v>-0.17473504035531204</c:v>
                </c:pt>
                <c:pt idx="9">
                  <c:v>0.20237125843252438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'MA(2)'!$F$5:$F$14</c:f>
              <c:strCache>
                <c:ptCount val="10"/>
                <c:pt idx="0">
                  <c:v>AC(1)</c:v>
                </c:pt>
                <c:pt idx="1">
                  <c:v>AC(2)</c:v>
                </c:pt>
                <c:pt idx="2">
                  <c:v>AC(3)</c:v>
                </c:pt>
                <c:pt idx="3">
                  <c:v>AC(4)</c:v>
                </c:pt>
                <c:pt idx="4">
                  <c:v>AC(5)</c:v>
                </c:pt>
                <c:pt idx="5">
                  <c:v>AC(6)</c:v>
                </c:pt>
                <c:pt idx="6">
                  <c:v>AC(7)</c:v>
                </c:pt>
                <c:pt idx="7">
                  <c:v>AC(8)</c:v>
                </c:pt>
                <c:pt idx="8">
                  <c:v>AC(9)</c:v>
                </c:pt>
                <c:pt idx="9">
                  <c:v>AC(10)</c:v>
                </c:pt>
              </c:strCache>
            </c:strRef>
          </c:cat>
          <c:val>
            <c:numRef>
              <c:f>'MA(2)'!$H$5:$H$14</c:f>
              <c:numCache>
                <c:formatCode>General</c:formatCode>
                <c:ptCount val="10"/>
                <c:pt idx="0">
                  <c:v>0.2744548964694899</c:v>
                </c:pt>
                <c:pt idx="1">
                  <c:v>0.2744548964694899</c:v>
                </c:pt>
                <c:pt idx="2">
                  <c:v>0.2744548964694899</c:v>
                </c:pt>
                <c:pt idx="3">
                  <c:v>0.2744548964694899</c:v>
                </c:pt>
                <c:pt idx="4">
                  <c:v>0.2744548964694899</c:v>
                </c:pt>
                <c:pt idx="5">
                  <c:v>0.2744548964694899</c:v>
                </c:pt>
                <c:pt idx="6">
                  <c:v>0.2744548964694899</c:v>
                </c:pt>
                <c:pt idx="7">
                  <c:v>0.2744548964694899</c:v>
                </c:pt>
                <c:pt idx="8">
                  <c:v>0.2744548964694899</c:v>
                </c:pt>
                <c:pt idx="9">
                  <c:v>0.2744548964694899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'MA(2)'!$F$5:$F$14</c:f>
              <c:strCache>
                <c:ptCount val="10"/>
                <c:pt idx="0">
                  <c:v>AC(1)</c:v>
                </c:pt>
                <c:pt idx="1">
                  <c:v>AC(2)</c:v>
                </c:pt>
                <c:pt idx="2">
                  <c:v>AC(3)</c:v>
                </c:pt>
                <c:pt idx="3">
                  <c:v>AC(4)</c:v>
                </c:pt>
                <c:pt idx="4">
                  <c:v>AC(5)</c:v>
                </c:pt>
                <c:pt idx="5">
                  <c:v>AC(6)</c:v>
                </c:pt>
                <c:pt idx="6">
                  <c:v>AC(7)</c:v>
                </c:pt>
                <c:pt idx="7">
                  <c:v>AC(8)</c:v>
                </c:pt>
                <c:pt idx="8">
                  <c:v>AC(9)</c:v>
                </c:pt>
                <c:pt idx="9">
                  <c:v>AC(10)</c:v>
                </c:pt>
              </c:strCache>
            </c:strRef>
          </c:cat>
          <c:val>
            <c:numRef>
              <c:f>'MA(2)'!$I$5:$I$14</c:f>
              <c:numCache>
                <c:formatCode>General</c:formatCode>
                <c:ptCount val="10"/>
                <c:pt idx="0">
                  <c:v>-0.2744548964694899</c:v>
                </c:pt>
                <c:pt idx="1">
                  <c:v>-0.2744548964694899</c:v>
                </c:pt>
                <c:pt idx="2">
                  <c:v>-0.2744548964694899</c:v>
                </c:pt>
                <c:pt idx="3">
                  <c:v>-0.2744548964694899</c:v>
                </c:pt>
                <c:pt idx="4">
                  <c:v>-0.2744548964694899</c:v>
                </c:pt>
                <c:pt idx="5">
                  <c:v>-0.2744548964694899</c:v>
                </c:pt>
                <c:pt idx="6">
                  <c:v>-0.2744548964694899</c:v>
                </c:pt>
                <c:pt idx="7">
                  <c:v>-0.2744548964694899</c:v>
                </c:pt>
                <c:pt idx="8">
                  <c:v>-0.2744548964694899</c:v>
                </c:pt>
                <c:pt idx="9">
                  <c:v>-0.2744548964694899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83616"/>
        <c:axId val="126385152"/>
      </c:lineChart>
      <c:catAx>
        <c:axId val="126383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6385152"/>
        <c:crosses val="autoZero"/>
        <c:auto val="1"/>
        <c:lblAlgn val="ctr"/>
        <c:lblOffset val="100"/>
        <c:noMultiLvlLbl val="0"/>
      </c:catAx>
      <c:valAx>
        <c:axId val="126385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38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'MA(2)'!$J$5:$J$14</c:f>
              <c:strCache>
                <c:ptCount val="10"/>
                <c:pt idx="0">
                  <c:v>PAC(1)</c:v>
                </c:pt>
                <c:pt idx="1">
                  <c:v>PAC(2)</c:v>
                </c:pt>
                <c:pt idx="2">
                  <c:v>PAC(3)</c:v>
                </c:pt>
                <c:pt idx="3">
                  <c:v>PAC(4)</c:v>
                </c:pt>
                <c:pt idx="4">
                  <c:v>PAC(5)</c:v>
                </c:pt>
                <c:pt idx="5">
                  <c:v>PAC(6)</c:v>
                </c:pt>
                <c:pt idx="6">
                  <c:v>PAC(7)</c:v>
                </c:pt>
                <c:pt idx="7">
                  <c:v>PAC(8)</c:v>
                </c:pt>
                <c:pt idx="8">
                  <c:v>PAC(9)</c:v>
                </c:pt>
                <c:pt idx="9">
                  <c:v>PAC(10)</c:v>
                </c:pt>
              </c:strCache>
            </c:strRef>
          </c:cat>
          <c:val>
            <c:numRef>
              <c:f>'MA(2)'!$K$5:$K$14</c:f>
              <c:numCache>
                <c:formatCode>General</c:formatCode>
                <c:ptCount val="10"/>
                <c:pt idx="0">
                  <c:v>-0.7246887880034365</c:v>
                </c:pt>
                <c:pt idx="1">
                  <c:v>-0.22840109982152718</c:v>
                </c:pt>
                <c:pt idx="2">
                  <c:v>9.1893173154825897E-2</c:v>
                </c:pt>
                <c:pt idx="3">
                  <c:v>0.32179581860160739</c:v>
                </c:pt>
                <c:pt idx="4">
                  <c:v>0.36213127067927281</c:v>
                </c:pt>
                <c:pt idx="5">
                  <c:v>0.2087474489646966</c:v>
                </c:pt>
                <c:pt idx="6">
                  <c:v>-0.17377429588998444</c:v>
                </c:pt>
                <c:pt idx="7">
                  <c:v>-0.27871149310166765</c:v>
                </c:pt>
                <c:pt idx="8">
                  <c:v>-0.33844269453141401</c:v>
                </c:pt>
                <c:pt idx="9">
                  <c:v>7.7921856063606788E-3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'MA(2)'!$J$5:$J$14</c:f>
              <c:strCache>
                <c:ptCount val="10"/>
                <c:pt idx="0">
                  <c:v>PAC(1)</c:v>
                </c:pt>
                <c:pt idx="1">
                  <c:v>PAC(2)</c:v>
                </c:pt>
                <c:pt idx="2">
                  <c:v>PAC(3)</c:v>
                </c:pt>
                <c:pt idx="3">
                  <c:v>PAC(4)</c:v>
                </c:pt>
                <c:pt idx="4">
                  <c:v>PAC(5)</c:v>
                </c:pt>
                <c:pt idx="5">
                  <c:v>PAC(6)</c:v>
                </c:pt>
                <c:pt idx="6">
                  <c:v>PAC(7)</c:v>
                </c:pt>
                <c:pt idx="7">
                  <c:v>PAC(8)</c:v>
                </c:pt>
                <c:pt idx="8">
                  <c:v>PAC(9)</c:v>
                </c:pt>
                <c:pt idx="9">
                  <c:v>PAC(10)</c:v>
                </c:pt>
              </c:strCache>
            </c:strRef>
          </c:cat>
          <c:val>
            <c:numRef>
              <c:f>'AR(1)'!$H$5:$H$14</c:f>
              <c:numCache>
                <c:formatCode>General</c:formatCode>
                <c:ptCount val="10"/>
                <c:pt idx="0">
                  <c:v>0.2744548964694899</c:v>
                </c:pt>
                <c:pt idx="1">
                  <c:v>0.2744548964694899</c:v>
                </c:pt>
                <c:pt idx="2">
                  <c:v>0.2744548964694899</c:v>
                </c:pt>
                <c:pt idx="3">
                  <c:v>0.2744548964694899</c:v>
                </c:pt>
                <c:pt idx="4">
                  <c:v>0.2744548964694899</c:v>
                </c:pt>
                <c:pt idx="5">
                  <c:v>0.2744548964694899</c:v>
                </c:pt>
                <c:pt idx="6">
                  <c:v>0.2744548964694899</c:v>
                </c:pt>
                <c:pt idx="7">
                  <c:v>0.2744548964694899</c:v>
                </c:pt>
                <c:pt idx="8">
                  <c:v>0.2744548964694899</c:v>
                </c:pt>
                <c:pt idx="9">
                  <c:v>0.2744548964694899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'MA(2)'!$J$5:$J$14</c:f>
              <c:strCache>
                <c:ptCount val="10"/>
                <c:pt idx="0">
                  <c:v>PAC(1)</c:v>
                </c:pt>
                <c:pt idx="1">
                  <c:v>PAC(2)</c:v>
                </c:pt>
                <c:pt idx="2">
                  <c:v>PAC(3)</c:v>
                </c:pt>
                <c:pt idx="3">
                  <c:v>PAC(4)</c:v>
                </c:pt>
                <c:pt idx="4">
                  <c:v>PAC(5)</c:v>
                </c:pt>
                <c:pt idx="5">
                  <c:v>PAC(6)</c:v>
                </c:pt>
                <c:pt idx="6">
                  <c:v>PAC(7)</c:v>
                </c:pt>
                <c:pt idx="7">
                  <c:v>PAC(8)</c:v>
                </c:pt>
                <c:pt idx="8">
                  <c:v>PAC(9)</c:v>
                </c:pt>
                <c:pt idx="9">
                  <c:v>PAC(10)</c:v>
                </c:pt>
              </c:strCache>
            </c:strRef>
          </c:cat>
          <c:val>
            <c:numRef>
              <c:f>'AR(1)'!$I$5:$I$14</c:f>
              <c:numCache>
                <c:formatCode>General</c:formatCode>
                <c:ptCount val="10"/>
                <c:pt idx="0">
                  <c:v>-0.2744548964694899</c:v>
                </c:pt>
                <c:pt idx="1">
                  <c:v>-0.2744548964694899</c:v>
                </c:pt>
                <c:pt idx="2">
                  <c:v>-0.2744548964694899</c:v>
                </c:pt>
                <c:pt idx="3">
                  <c:v>-0.2744548964694899</c:v>
                </c:pt>
                <c:pt idx="4">
                  <c:v>-0.2744548964694899</c:v>
                </c:pt>
                <c:pt idx="5">
                  <c:v>-0.2744548964694899</c:v>
                </c:pt>
                <c:pt idx="6">
                  <c:v>-0.2744548964694899</c:v>
                </c:pt>
                <c:pt idx="7">
                  <c:v>-0.2744548964694899</c:v>
                </c:pt>
                <c:pt idx="8">
                  <c:v>-0.2744548964694899</c:v>
                </c:pt>
                <c:pt idx="9">
                  <c:v>-0.2744548964694899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77696"/>
        <c:axId val="126879232"/>
      </c:lineChart>
      <c:catAx>
        <c:axId val="126877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6879232"/>
        <c:crosses val="autoZero"/>
        <c:auto val="1"/>
        <c:lblAlgn val="ctr"/>
        <c:lblOffset val="100"/>
        <c:noMultiLvlLbl val="0"/>
      </c:catAx>
      <c:valAx>
        <c:axId val="12687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877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'AR(2)'!$B$7</c:f>
              <c:strCache>
                <c:ptCount val="1"/>
                <c:pt idx="0">
                  <c:v>イノベーション</c:v>
                </c:pt>
              </c:strCache>
            </c:strRef>
          </c:tx>
          <c:marker>
            <c:symbol val="none"/>
          </c:marker>
          <c:val>
            <c:numRef>
              <c:f>'AR(2)'!$B$10:$B$59</c:f>
              <c:numCache>
                <c:formatCode>General</c:formatCode>
                <c:ptCount val="50"/>
                <c:pt idx="0">
                  <c:v>-0.93768588400756714</c:v>
                </c:pt>
                <c:pt idx="1">
                  <c:v>1.4269205613090732</c:v>
                </c:pt>
                <c:pt idx="2">
                  <c:v>-0.63446964044842735</c:v>
                </c:pt>
                <c:pt idx="3">
                  <c:v>-8.1320167339317337E-2</c:v>
                </c:pt>
                <c:pt idx="4">
                  <c:v>5.6100090114603789E-5</c:v>
                </c:pt>
                <c:pt idx="5">
                  <c:v>-0.58817850260098892</c:v>
                </c:pt>
                <c:pt idx="6">
                  <c:v>-2.4360500333190962</c:v>
                </c:pt>
                <c:pt idx="7">
                  <c:v>-0.94698812692715539</c:v>
                </c:pt>
                <c:pt idx="8">
                  <c:v>0.78212523958435398</c:v>
                </c:pt>
                <c:pt idx="9">
                  <c:v>0.88294800909293147</c:v>
                </c:pt>
                <c:pt idx="10">
                  <c:v>0.23268193502300169</c:v>
                </c:pt>
                <c:pt idx="11">
                  <c:v>-6.4427209816882311E-2</c:v>
                </c:pt>
                <c:pt idx="12">
                  <c:v>1.5141406497742618</c:v>
                </c:pt>
                <c:pt idx="13">
                  <c:v>-0.48908586429909118</c:v>
                </c:pt>
                <c:pt idx="14">
                  <c:v>-1.8169184121275521</c:v>
                </c:pt>
                <c:pt idx="15">
                  <c:v>-0.15825858607774079</c:v>
                </c:pt>
                <c:pt idx="16">
                  <c:v>-0.79072456423201209</c:v>
                </c:pt>
                <c:pt idx="17">
                  <c:v>-9.3480689526317967E-2</c:v>
                </c:pt>
                <c:pt idx="18">
                  <c:v>-0.5030886193758195</c:v>
                </c:pt>
                <c:pt idx="19">
                  <c:v>0.62725352110091603</c:v>
                </c:pt>
                <c:pt idx="20">
                  <c:v>-1.1488621189219825</c:v>
                </c:pt>
                <c:pt idx="21">
                  <c:v>-1.3134456326390165</c:v>
                </c:pt>
                <c:pt idx="22">
                  <c:v>-0.78204285106842819</c:v>
                </c:pt>
                <c:pt idx="23">
                  <c:v>-0.47969039513561551</c:v>
                </c:pt>
                <c:pt idx="24">
                  <c:v>2.3063972034064775</c:v>
                </c:pt>
                <c:pt idx="25">
                  <c:v>1.7722035369608147</c:v>
                </c:pt>
                <c:pt idx="26">
                  <c:v>0.38964111332781609</c:v>
                </c:pt>
                <c:pt idx="27">
                  <c:v>0.15973109354759607</c:v>
                </c:pt>
                <c:pt idx="28">
                  <c:v>-2.0425319044162414E-2</c:v>
                </c:pt>
                <c:pt idx="29">
                  <c:v>-0.45304857540710752</c:v>
                </c:pt>
                <c:pt idx="30">
                  <c:v>1.0433942437838706</c:v>
                </c:pt>
                <c:pt idx="31">
                  <c:v>2.1565295923892318</c:v>
                </c:pt>
                <c:pt idx="32">
                  <c:v>-1.2240696322974696</c:v>
                </c:pt>
                <c:pt idx="33">
                  <c:v>-0.44031784306718336</c:v>
                </c:pt>
                <c:pt idx="34">
                  <c:v>-0.43139154992920981</c:v>
                </c:pt>
                <c:pt idx="35">
                  <c:v>0.77000902802283777</c:v>
                </c:pt>
                <c:pt idx="36">
                  <c:v>1.7873384684940121</c:v>
                </c:pt>
                <c:pt idx="37">
                  <c:v>1.276668801780573</c:v>
                </c:pt>
                <c:pt idx="38">
                  <c:v>0.42280293471362401</c:v>
                </c:pt>
                <c:pt idx="39">
                  <c:v>1.7049586528123792</c:v>
                </c:pt>
                <c:pt idx="40">
                  <c:v>-1.2430528804855741</c:v>
                </c:pt>
                <c:pt idx="41">
                  <c:v>-0.46707786606123014</c:v>
                </c:pt>
                <c:pt idx="42">
                  <c:v>-0.78980486688849094</c:v>
                </c:pt>
                <c:pt idx="43">
                  <c:v>-0.51253688659846552</c:v>
                </c:pt>
                <c:pt idx="44">
                  <c:v>-2.5296560146931868</c:v>
                </c:pt>
                <c:pt idx="45">
                  <c:v>-1.8467519037327498</c:v>
                </c:pt>
                <c:pt idx="46">
                  <c:v>-2.2173743438846465</c:v>
                </c:pt>
                <c:pt idx="47">
                  <c:v>-1.8366856501424602</c:v>
                </c:pt>
                <c:pt idx="48">
                  <c:v>-1.3333560334169678</c:v>
                </c:pt>
                <c:pt idx="49">
                  <c:v>0.35934369848609193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'ARMA(1,1)'!$C$7</c:f>
              <c:strCache>
                <c:ptCount val="1"/>
                <c:pt idx="0">
                  <c:v>y_t</c:v>
                </c:pt>
              </c:strCache>
            </c:strRef>
          </c:tx>
          <c:marker>
            <c:symbol val="none"/>
          </c:marker>
          <c:val>
            <c:numRef>
              <c:f>'ARMA(1,1)'!$C$10:$C$59</c:f>
              <c:numCache>
                <c:formatCode>General</c:formatCode>
                <c:ptCount val="50"/>
                <c:pt idx="0">
                  <c:v>5.3573397950415647</c:v>
                </c:pt>
                <c:pt idx="1">
                  <c:v>4.980152713714725</c:v>
                </c:pt>
                <c:pt idx="2">
                  <c:v>5.6885425850145976</c:v>
                </c:pt>
                <c:pt idx="3">
                  <c:v>6.0520715449043605</c:v>
                </c:pt>
                <c:pt idx="4">
                  <c:v>5.8055122061265534</c:v>
                </c:pt>
                <c:pt idx="5">
                  <c:v>3.5443493401099873</c:v>
                </c:pt>
                <c:pt idx="6">
                  <c:v>1.8099918528600474</c:v>
                </c:pt>
                <c:pt idx="7">
                  <c:v>2.5586641495363738</c:v>
                </c:pt>
                <c:pt idx="8">
                  <c:v>2.768731576713388</c:v>
                </c:pt>
                <c:pt idx="9">
                  <c:v>2.8095185056597969</c:v>
                </c:pt>
                <c:pt idx="10">
                  <c:v>2.9626638980105424</c:v>
                </c:pt>
                <c:pt idx="11">
                  <c:v>2.0984488680767166</c:v>
                </c:pt>
                <c:pt idx="12">
                  <c:v>0.43914817856008603</c:v>
                </c:pt>
                <c:pt idx="13">
                  <c:v>-0.28001229925284787</c:v>
                </c:pt>
                <c:pt idx="14">
                  <c:v>0.55596346935239904</c:v>
                </c:pt>
                <c:pt idx="15">
                  <c:v>1.9189311447940045</c:v>
                </c:pt>
                <c:pt idx="16">
                  <c:v>2.4057771914867287</c:v>
                </c:pt>
                <c:pt idx="17">
                  <c:v>2.977909624810942</c:v>
                </c:pt>
                <c:pt idx="18">
                  <c:v>3.6531211884193726</c:v>
                </c:pt>
                <c:pt idx="19">
                  <c:v>2.4141931220397819</c:v>
                </c:pt>
                <c:pt idx="20">
                  <c:v>1.4192566620202038</c:v>
                </c:pt>
                <c:pt idx="21">
                  <c:v>-0.23256136145640405</c:v>
                </c:pt>
                <c:pt idx="22">
                  <c:v>-1.1036143965421161</c:v>
                </c:pt>
                <c:pt idx="23">
                  <c:v>-0.99975095787972246</c:v>
                </c:pt>
                <c:pt idx="24">
                  <c:v>-0.84300213391321588</c:v>
                </c:pt>
                <c:pt idx="25">
                  <c:v>-1.7030923124932256</c:v>
                </c:pt>
                <c:pt idx="26">
                  <c:v>-1.9258540641957202</c:v>
                </c:pt>
                <c:pt idx="27">
                  <c:v>-1.022852812347163</c:v>
                </c:pt>
                <c:pt idx="28">
                  <c:v>-1.1411914401968526</c:v>
                </c:pt>
                <c:pt idx="29">
                  <c:v>-0.48830148390677175</c:v>
                </c:pt>
                <c:pt idx="30">
                  <c:v>6.7580073014569475E-2</c:v>
                </c:pt>
                <c:pt idx="31">
                  <c:v>-0.84460241380359724</c:v>
                </c:pt>
                <c:pt idx="32">
                  <c:v>-1.7653312704625748</c:v>
                </c:pt>
                <c:pt idx="33">
                  <c:v>-1.5865507704970983</c:v>
                </c:pt>
                <c:pt idx="34">
                  <c:v>-1.53218128500672</c:v>
                </c:pt>
                <c:pt idx="35">
                  <c:v>-2.3108043282195938</c:v>
                </c:pt>
                <c:pt idx="36">
                  <c:v>-2.6995088182684421</c:v>
                </c:pt>
                <c:pt idx="37">
                  <c:v>-2.3346125200721692</c:v>
                </c:pt>
                <c:pt idx="38">
                  <c:v>-0.34081190966786168</c:v>
                </c:pt>
                <c:pt idx="39">
                  <c:v>-3.3202964888339404E-2</c:v>
                </c:pt>
                <c:pt idx="40">
                  <c:v>-1.6794337171655505</c:v>
                </c:pt>
                <c:pt idx="41">
                  <c:v>-1.8004029288740806</c:v>
                </c:pt>
                <c:pt idx="42">
                  <c:v>-2.3918488559172855</c:v>
                </c:pt>
                <c:pt idx="43">
                  <c:v>-2.3486367237276009</c:v>
                </c:pt>
                <c:pt idx="44">
                  <c:v>-1.2181279441514143</c:v>
                </c:pt>
                <c:pt idx="45">
                  <c:v>-0.74323924036865863</c:v>
                </c:pt>
                <c:pt idx="46">
                  <c:v>0.17155582905368771</c:v>
                </c:pt>
                <c:pt idx="47">
                  <c:v>9.4859692290197861E-2</c:v>
                </c:pt>
                <c:pt idx="48">
                  <c:v>-0.61631179347985632</c:v>
                </c:pt>
                <c:pt idx="49">
                  <c:v>0.40018114302507313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22976"/>
        <c:axId val="127024512"/>
      </c:lineChart>
      <c:catAx>
        <c:axId val="127022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7024512"/>
        <c:crosses val="autoZero"/>
        <c:auto val="1"/>
        <c:lblAlgn val="ctr"/>
        <c:lblOffset val="100"/>
        <c:noMultiLvlLbl val="0"/>
      </c:catAx>
      <c:valAx>
        <c:axId val="12702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022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23209054403589E-2"/>
          <c:y val="2.8449975221628766E-2"/>
          <c:w val="0.90455930758201508"/>
          <c:h val="0.83144907585852468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'ARMA(1,1)'!$F$6:$F$15</c:f>
              <c:strCache>
                <c:ptCount val="10"/>
                <c:pt idx="0">
                  <c:v>AC(1)</c:v>
                </c:pt>
                <c:pt idx="1">
                  <c:v>AC(2)</c:v>
                </c:pt>
                <c:pt idx="2">
                  <c:v>AC(3)</c:v>
                </c:pt>
                <c:pt idx="3">
                  <c:v>AC(4)</c:v>
                </c:pt>
                <c:pt idx="4">
                  <c:v>AC(5)</c:v>
                </c:pt>
                <c:pt idx="5">
                  <c:v>AC(6)</c:v>
                </c:pt>
                <c:pt idx="6">
                  <c:v>AC(7)</c:v>
                </c:pt>
                <c:pt idx="7">
                  <c:v>AC(8)</c:v>
                </c:pt>
                <c:pt idx="8">
                  <c:v>AC(9)</c:v>
                </c:pt>
                <c:pt idx="9">
                  <c:v>AC(10)</c:v>
                </c:pt>
              </c:strCache>
            </c:strRef>
          </c:cat>
          <c:val>
            <c:numRef>
              <c:f>'ARMA(1,1)'!$G$6:$G$15</c:f>
              <c:numCache>
                <c:formatCode>General</c:formatCode>
                <c:ptCount val="10"/>
                <c:pt idx="0">
                  <c:v>0.76030492868368937</c:v>
                </c:pt>
                <c:pt idx="1">
                  <c:v>0.65772869301786674</c:v>
                </c:pt>
                <c:pt idx="2">
                  <c:v>0.58226747059953921</c:v>
                </c:pt>
                <c:pt idx="3">
                  <c:v>0.51417599502569622</c:v>
                </c:pt>
                <c:pt idx="4">
                  <c:v>0.46030791147547573</c:v>
                </c:pt>
                <c:pt idx="5">
                  <c:v>0.4053370033509785</c:v>
                </c:pt>
                <c:pt idx="6">
                  <c:v>0.37997349308967532</c:v>
                </c:pt>
                <c:pt idx="7">
                  <c:v>0.37845023017765889</c:v>
                </c:pt>
                <c:pt idx="8">
                  <c:v>0.34528992615930598</c:v>
                </c:pt>
                <c:pt idx="9">
                  <c:v>0.31030980443134742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'ARMA(1,1)'!$F$6:$F$15</c:f>
              <c:strCache>
                <c:ptCount val="10"/>
                <c:pt idx="0">
                  <c:v>AC(1)</c:v>
                </c:pt>
                <c:pt idx="1">
                  <c:v>AC(2)</c:v>
                </c:pt>
                <c:pt idx="2">
                  <c:v>AC(3)</c:v>
                </c:pt>
                <c:pt idx="3">
                  <c:v>AC(4)</c:v>
                </c:pt>
                <c:pt idx="4">
                  <c:v>AC(5)</c:v>
                </c:pt>
                <c:pt idx="5">
                  <c:v>AC(6)</c:v>
                </c:pt>
                <c:pt idx="6">
                  <c:v>AC(7)</c:v>
                </c:pt>
                <c:pt idx="7">
                  <c:v>AC(8)</c:v>
                </c:pt>
                <c:pt idx="8">
                  <c:v>AC(9)</c:v>
                </c:pt>
                <c:pt idx="9">
                  <c:v>AC(10)</c:v>
                </c:pt>
              </c:strCache>
            </c:strRef>
          </c:cat>
          <c:val>
            <c:numRef>
              <c:f>'AR(2)'!$H$6:$H$15</c:f>
              <c:numCache>
                <c:formatCode>General</c:formatCode>
                <c:ptCount val="10"/>
                <c:pt idx="0">
                  <c:v>0.2718030961503623</c:v>
                </c:pt>
                <c:pt idx="1">
                  <c:v>0.2718030961503623</c:v>
                </c:pt>
                <c:pt idx="2">
                  <c:v>0.2718030961503623</c:v>
                </c:pt>
                <c:pt idx="3">
                  <c:v>0.2718030961503623</c:v>
                </c:pt>
                <c:pt idx="4">
                  <c:v>0.2718030961503623</c:v>
                </c:pt>
                <c:pt idx="5">
                  <c:v>0.2718030961503623</c:v>
                </c:pt>
                <c:pt idx="6">
                  <c:v>0.2718030961503623</c:v>
                </c:pt>
                <c:pt idx="7">
                  <c:v>0.2718030961503623</c:v>
                </c:pt>
                <c:pt idx="8">
                  <c:v>0.2718030961503623</c:v>
                </c:pt>
                <c:pt idx="9">
                  <c:v>0.2718030961503623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'ARMA(1,1)'!$F$6:$F$15</c:f>
              <c:strCache>
                <c:ptCount val="10"/>
                <c:pt idx="0">
                  <c:v>AC(1)</c:v>
                </c:pt>
                <c:pt idx="1">
                  <c:v>AC(2)</c:v>
                </c:pt>
                <c:pt idx="2">
                  <c:v>AC(3)</c:v>
                </c:pt>
                <c:pt idx="3">
                  <c:v>AC(4)</c:v>
                </c:pt>
                <c:pt idx="4">
                  <c:v>AC(5)</c:v>
                </c:pt>
                <c:pt idx="5">
                  <c:v>AC(6)</c:v>
                </c:pt>
                <c:pt idx="6">
                  <c:v>AC(7)</c:v>
                </c:pt>
                <c:pt idx="7">
                  <c:v>AC(8)</c:v>
                </c:pt>
                <c:pt idx="8">
                  <c:v>AC(9)</c:v>
                </c:pt>
                <c:pt idx="9">
                  <c:v>AC(10)</c:v>
                </c:pt>
              </c:strCache>
            </c:strRef>
          </c:cat>
          <c:val>
            <c:numRef>
              <c:f>'AR(2)'!$I$6:$I$15</c:f>
              <c:numCache>
                <c:formatCode>General</c:formatCode>
                <c:ptCount val="10"/>
                <c:pt idx="0">
                  <c:v>-0.2718030961503623</c:v>
                </c:pt>
                <c:pt idx="1">
                  <c:v>-0.2718030961503623</c:v>
                </c:pt>
                <c:pt idx="2">
                  <c:v>-0.2718030961503623</c:v>
                </c:pt>
                <c:pt idx="3">
                  <c:v>-0.2718030961503623</c:v>
                </c:pt>
                <c:pt idx="4">
                  <c:v>-0.2718030961503623</c:v>
                </c:pt>
                <c:pt idx="5">
                  <c:v>-0.2718030961503623</c:v>
                </c:pt>
                <c:pt idx="6">
                  <c:v>-0.2718030961503623</c:v>
                </c:pt>
                <c:pt idx="7">
                  <c:v>-0.2718030961503623</c:v>
                </c:pt>
                <c:pt idx="8">
                  <c:v>-0.2718030961503623</c:v>
                </c:pt>
                <c:pt idx="9">
                  <c:v>-0.2718030961503623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62784"/>
        <c:axId val="127064320"/>
      </c:lineChart>
      <c:catAx>
        <c:axId val="127062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7064320"/>
        <c:crosses val="autoZero"/>
        <c:auto val="1"/>
        <c:lblAlgn val="ctr"/>
        <c:lblOffset val="100"/>
        <c:noMultiLvlLbl val="0"/>
      </c:catAx>
      <c:valAx>
        <c:axId val="127064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062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'ARMA(1,1)'!$J$6:$J$15</c:f>
              <c:strCache>
                <c:ptCount val="10"/>
                <c:pt idx="0">
                  <c:v>PAC(1)</c:v>
                </c:pt>
                <c:pt idx="1">
                  <c:v>PAC(2)</c:v>
                </c:pt>
                <c:pt idx="2">
                  <c:v>PAC(3)</c:v>
                </c:pt>
                <c:pt idx="3">
                  <c:v>PAC(4)</c:v>
                </c:pt>
                <c:pt idx="4">
                  <c:v>PAC(5)</c:v>
                </c:pt>
                <c:pt idx="5">
                  <c:v>PAC(6)</c:v>
                </c:pt>
                <c:pt idx="6">
                  <c:v>PAC(7)</c:v>
                </c:pt>
                <c:pt idx="7">
                  <c:v>PAC(8)</c:v>
                </c:pt>
                <c:pt idx="8">
                  <c:v>PAC(9)</c:v>
                </c:pt>
                <c:pt idx="9">
                  <c:v>PAC(10)</c:v>
                </c:pt>
              </c:strCache>
            </c:strRef>
          </c:cat>
          <c:val>
            <c:numRef>
              <c:f>'ARMA(1,1)'!$K$6:$K$15</c:f>
              <c:numCache>
                <c:formatCode>General</c:formatCode>
                <c:ptCount val="10"/>
                <c:pt idx="0">
                  <c:v>0.86426304836517465</c:v>
                </c:pt>
                <c:pt idx="1">
                  <c:v>-0.32855332211786542</c:v>
                </c:pt>
                <c:pt idx="2">
                  <c:v>0.37400306580547127</c:v>
                </c:pt>
                <c:pt idx="3">
                  <c:v>2.300092551772907E-2</c:v>
                </c:pt>
                <c:pt idx="4">
                  <c:v>0.32332890461656894</c:v>
                </c:pt>
                <c:pt idx="5">
                  <c:v>-0.11545481507880619</c:v>
                </c:pt>
                <c:pt idx="6">
                  <c:v>0.19163574833329414</c:v>
                </c:pt>
                <c:pt idx="7">
                  <c:v>-5.9269234618628354E-2</c:v>
                </c:pt>
                <c:pt idx="8">
                  <c:v>0.12545508315036716</c:v>
                </c:pt>
                <c:pt idx="9">
                  <c:v>0.1702633742769758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'ARMA(1,1)'!$J$6:$J$15</c:f>
              <c:strCache>
                <c:ptCount val="10"/>
                <c:pt idx="0">
                  <c:v>PAC(1)</c:v>
                </c:pt>
                <c:pt idx="1">
                  <c:v>PAC(2)</c:v>
                </c:pt>
                <c:pt idx="2">
                  <c:v>PAC(3)</c:v>
                </c:pt>
                <c:pt idx="3">
                  <c:v>PAC(4)</c:v>
                </c:pt>
                <c:pt idx="4">
                  <c:v>PAC(5)</c:v>
                </c:pt>
                <c:pt idx="5">
                  <c:v>PAC(6)</c:v>
                </c:pt>
                <c:pt idx="6">
                  <c:v>PAC(7)</c:v>
                </c:pt>
                <c:pt idx="7">
                  <c:v>PAC(8)</c:v>
                </c:pt>
                <c:pt idx="8">
                  <c:v>PAC(9)</c:v>
                </c:pt>
                <c:pt idx="9">
                  <c:v>PAC(10)</c:v>
                </c:pt>
              </c:strCache>
            </c:strRef>
          </c:cat>
          <c:val>
            <c:numRef>
              <c:f>'AR(2)'!$H$6:$H$15</c:f>
              <c:numCache>
                <c:formatCode>General</c:formatCode>
                <c:ptCount val="10"/>
                <c:pt idx="0">
                  <c:v>0.2718030961503623</c:v>
                </c:pt>
                <c:pt idx="1">
                  <c:v>0.2718030961503623</c:v>
                </c:pt>
                <c:pt idx="2">
                  <c:v>0.2718030961503623</c:v>
                </c:pt>
                <c:pt idx="3">
                  <c:v>0.2718030961503623</c:v>
                </c:pt>
                <c:pt idx="4">
                  <c:v>0.2718030961503623</c:v>
                </c:pt>
                <c:pt idx="5">
                  <c:v>0.2718030961503623</c:v>
                </c:pt>
                <c:pt idx="6">
                  <c:v>0.2718030961503623</c:v>
                </c:pt>
                <c:pt idx="7">
                  <c:v>0.2718030961503623</c:v>
                </c:pt>
                <c:pt idx="8">
                  <c:v>0.2718030961503623</c:v>
                </c:pt>
                <c:pt idx="9">
                  <c:v>0.2718030961503623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'ARMA(1,1)'!$J$6:$J$15</c:f>
              <c:strCache>
                <c:ptCount val="10"/>
                <c:pt idx="0">
                  <c:v>PAC(1)</c:v>
                </c:pt>
                <c:pt idx="1">
                  <c:v>PAC(2)</c:v>
                </c:pt>
                <c:pt idx="2">
                  <c:v>PAC(3)</c:v>
                </c:pt>
                <c:pt idx="3">
                  <c:v>PAC(4)</c:v>
                </c:pt>
                <c:pt idx="4">
                  <c:v>PAC(5)</c:v>
                </c:pt>
                <c:pt idx="5">
                  <c:v>PAC(6)</c:v>
                </c:pt>
                <c:pt idx="6">
                  <c:v>PAC(7)</c:v>
                </c:pt>
                <c:pt idx="7">
                  <c:v>PAC(8)</c:v>
                </c:pt>
                <c:pt idx="8">
                  <c:v>PAC(9)</c:v>
                </c:pt>
                <c:pt idx="9">
                  <c:v>PAC(10)</c:v>
                </c:pt>
              </c:strCache>
            </c:strRef>
          </c:cat>
          <c:val>
            <c:numRef>
              <c:f>'AR(2)'!$I$6:$I$15</c:f>
              <c:numCache>
                <c:formatCode>General</c:formatCode>
                <c:ptCount val="10"/>
                <c:pt idx="0">
                  <c:v>-0.2718030961503623</c:v>
                </c:pt>
                <c:pt idx="1">
                  <c:v>-0.2718030961503623</c:v>
                </c:pt>
                <c:pt idx="2">
                  <c:v>-0.2718030961503623</c:v>
                </c:pt>
                <c:pt idx="3">
                  <c:v>-0.2718030961503623</c:v>
                </c:pt>
                <c:pt idx="4">
                  <c:v>-0.2718030961503623</c:v>
                </c:pt>
                <c:pt idx="5">
                  <c:v>-0.2718030961503623</c:v>
                </c:pt>
                <c:pt idx="6">
                  <c:v>-0.2718030961503623</c:v>
                </c:pt>
                <c:pt idx="7">
                  <c:v>-0.2718030961503623</c:v>
                </c:pt>
                <c:pt idx="8">
                  <c:v>-0.2718030961503623</c:v>
                </c:pt>
                <c:pt idx="9">
                  <c:v>-0.2718030961503623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35456"/>
        <c:axId val="126825216"/>
      </c:lineChart>
      <c:catAx>
        <c:axId val="124435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6825216"/>
        <c:crosses val="autoZero"/>
        <c:auto val="1"/>
        <c:lblAlgn val="ctr"/>
        <c:lblOffset val="100"/>
        <c:noMultiLvlLbl val="0"/>
      </c:catAx>
      <c:valAx>
        <c:axId val="126825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435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23209054403589E-2"/>
          <c:y val="2.8449975221628766E-2"/>
          <c:w val="0.90455930758201508"/>
          <c:h val="0.83144907585852468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'AR(1)'!$F$5:$F$14</c:f>
              <c:strCache>
                <c:ptCount val="10"/>
                <c:pt idx="0">
                  <c:v>AC(1)</c:v>
                </c:pt>
                <c:pt idx="1">
                  <c:v>AC(2)</c:v>
                </c:pt>
                <c:pt idx="2">
                  <c:v>AC(3)</c:v>
                </c:pt>
                <c:pt idx="3">
                  <c:v>AC(4)</c:v>
                </c:pt>
                <c:pt idx="4">
                  <c:v>AC(5)</c:v>
                </c:pt>
                <c:pt idx="5">
                  <c:v>AC(6)</c:v>
                </c:pt>
                <c:pt idx="6">
                  <c:v>AC(7)</c:v>
                </c:pt>
                <c:pt idx="7">
                  <c:v>AC(8)</c:v>
                </c:pt>
                <c:pt idx="8">
                  <c:v>AC(9)</c:v>
                </c:pt>
                <c:pt idx="9">
                  <c:v>AC(10)</c:v>
                </c:pt>
              </c:strCache>
            </c:strRef>
          </c:cat>
          <c:val>
            <c:numRef>
              <c:f>'AR(1)'!$G$5:$G$14</c:f>
              <c:numCache>
                <c:formatCode>General</c:formatCode>
                <c:ptCount val="10"/>
                <c:pt idx="0">
                  <c:v>-0.93270676697619692</c:v>
                </c:pt>
                <c:pt idx="1">
                  <c:v>0.86055621005559746</c:v>
                </c:pt>
                <c:pt idx="2">
                  <c:v>-0.83707148655546804</c:v>
                </c:pt>
                <c:pt idx="3">
                  <c:v>0.78651831430275154</c:v>
                </c:pt>
                <c:pt idx="4">
                  <c:v>-0.71788432711540917</c:v>
                </c:pt>
                <c:pt idx="5">
                  <c:v>0.64140409996965075</c:v>
                </c:pt>
                <c:pt idx="6">
                  <c:v>-0.55329520419578615</c:v>
                </c:pt>
                <c:pt idx="7">
                  <c:v>0.46443033377789816</c:v>
                </c:pt>
                <c:pt idx="8">
                  <c:v>-0.39875661291197906</c:v>
                </c:pt>
                <c:pt idx="9">
                  <c:v>0.32788992198983385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'AR(1)'!$H$5:$H$14</c:f>
              <c:numCache>
                <c:formatCode>General</c:formatCode>
                <c:ptCount val="10"/>
                <c:pt idx="0">
                  <c:v>0.2744548964694899</c:v>
                </c:pt>
                <c:pt idx="1">
                  <c:v>0.2744548964694899</c:v>
                </c:pt>
                <c:pt idx="2">
                  <c:v>0.2744548964694899</c:v>
                </c:pt>
                <c:pt idx="3">
                  <c:v>0.2744548964694899</c:v>
                </c:pt>
                <c:pt idx="4">
                  <c:v>0.2744548964694899</c:v>
                </c:pt>
                <c:pt idx="5">
                  <c:v>0.2744548964694899</c:v>
                </c:pt>
                <c:pt idx="6">
                  <c:v>0.2744548964694899</c:v>
                </c:pt>
                <c:pt idx="7">
                  <c:v>0.2744548964694899</c:v>
                </c:pt>
                <c:pt idx="8">
                  <c:v>0.2744548964694899</c:v>
                </c:pt>
                <c:pt idx="9">
                  <c:v>0.2744548964694899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'AR(1)'!$I$5:$I$14</c:f>
              <c:numCache>
                <c:formatCode>General</c:formatCode>
                <c:ptCount val="10"/>
                <c:pt idx="0">
                  <c:v>-0.2744548964694899</c:v>
                </c:pt>
                <c:pt idx="1">
                  <c:v>-0.2744548964694899</c:v>
                </c:pt>
                <c:pt idx="2">
                  <c:v>-0.2744548964694899</c:v>
                </c:pt>
                <c:pt idx="3">
                  <c:v>-0.2744548964694899</c:v>
                </c:pt>
                <c:pt idx="4">
                  <c:v>-0.2744548964694899</c:v>
                </c:pt>
                <c:pt idx="5">
                  <c:v>-0.2744548964694899</c:v>
                </c:pt>
                <c:pt idx="6">
                  <c:v>-0.2744548964694899</c:v>
                </c:pt>
                <c:pt idx="7">
                  <c:v>-0.2744548964694899</c:v>
                </c:pt>
                <c:pt idx="8">
                  <c:v>-0.2744548964694899</c:v>
                </c:pt>
                <c:pt idx="9">
                  <c:v>-0.2744548964694899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33024"/>
        <c:axId val="125234560"/>
      </c:lineChart>
      <c:catAx>
        <c:axId val="12523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5234560"/>
        <c:crosses val="autoZero"/>
        <c:auto val="1"/>
        <c:lblAlgn val="ctr"/>
        <c:lblOffset val="100"/>
        <c:noMultiLvlLbl val="0"/>
      </c:catAx>
      <c:valAx>
        <c:axId val="125234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233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'AR(1)'!$J$5:$J$14</c:f>
              <c:strCache>
                <c:ptCount val="10"/>
                <c:pt idx="0">
                  <c:v>PAC(1)</c:v>
                </c:pt>
                <c:pt idx="1">
                  <c:v>PAC(2)</c:v>
                </c:pt>
                <c:pt idx="2">
                  <c:v>PAC(3)</c:v>
                </c:pt>
                <c:pt idx="3">
                  <c:v>PAC(4)</c:v>
                </c:pt>
                <c:pt idx="4">
                  <c:v>PAC(5)</c:v>
                </c:pt>
                <c:pt idx="5">
                  <c:v>PAC(6)</c:v>
                </c:pt>
                <c:pt idx="6">
                  <c:v>PAC(7)</c:v>
                </c:pt>
                <c:pt idx="7">
                  <c:v>PAC(8)</c:v>
                </c:pt>
                <c:pt idx="8">
                  <c:v>PAC(9)</c:v>
                </c:pt>
                <c:pt idx="9">
                  <c:v>PAC(10)</c:v>
                </c:pt>
              </c:strCache>
            </c:strRef>
          </c:cat>
          <c:val>
            <c:numRef>
              <c:f>'AR(1)'!$K$5:$K$14</c:f>
              <c:numCache>
                <c:formatCode>General</c:formatCode>
                <c:ptCount val="10"/>
                <c:pt idx="0">
                  <c:v>-0.91794111006255197</c:v>
                </c:pt>
                <c:pt idx="1">
                  <c:v>-5.9794992873087448E-2</c:v>
                </c:pt>
                <c:pt idx="2">
                  <c:v>-0.21235084021934419</c:v>
                </c:pt>
                <c:pt idx="3">
                  <c:v>-0.26980132296670556</c:v>
                </c:pt>
                <c:pt idx="4">
                  <c:v>4.9819018806195145E-2</c:v>
                </c:pt>
                <c:pt idx="5">
                  <c:v>-0.21748123814801418</c:v>
                </c:pt>
                <c:pt idx="6">
                  <c:v>7.4099117983686916E-2</c:v>
                </c:pt>
                <c:pt idx="7">
                  <c:v>-0.14324169408596327</c:v>
                </c:pt>
                <c:pt idx="8">
                  <c:v>-0.12046933793977423</c:v>
                </c:pt>
                <c:pt idx="9">
                  <c:v>-9.8494557349035172E-2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'AR(1)'!$J$5:$J$14</c:f>
              <c:strCache>
                <c:ptCount val="10"/>
                <c:pt idx="0">
                  <c:v>PAC(1)</c:v>
                </c:pt>
                <c:pt idx="1">
                  <c:v>PAC(2)</c:v>
                </c:pt>
                <c:pt idx="2">
                  <c:v>PAC(3)</c:v>
                </c:pt>
                <c:pt idx="3">
                  <c:v>PAC(4)</c:v>
                </c:pt>
                <c:pt idx="4">
                  <c:v>PAC(5)</c:v>
                </c:pt>
                <c:pt idx="5">
                  <c:v>PAC(6)</c:v>
                </c:pt>
                <c:pt idx="6">
                  <c:v>PAC(7)</c:v>
                </c:pt>
                <c:pt idx="7">
                  <c:v>PAC(8)</c:v>
                </c:pt>
                <c:pt idx="8">
                  <c:v>PAC(9)</c:v>
                </c:pt>
                <c:pt idx="9">
                  <c:v>PAC(10)</c:v>
                </c:pt>
              </c:strCache>
            </c:strRef>
          </c:cat>
          <c:val>
            <c:numRef>
              <c:f>'AR(1)'!$H$5:$H$14</c:f>
              <c:numCache>
                <c:formatCode>General</c:formatCode>
                <c:ptCount val="10"/>
                <c:pt idx="0">
                  <c:v>0.2744548964694899</c:v>
                </c:pt>
                <c:pt idx="1">
                  <c:v>0.2744548964694899</c:v>
                </c:pt>
                <c:pt idx="2">
                  <c:v>0.2744548964694899</c:v>
                </c:pt>
                <c:pt idx="3">
                  <c:v>0.2744548964694899</c:v>
                </c:pt>
                <c:pt idx="4">
                  <c:v>0.2744548964694899</c:v>
                </c:pt>
                <c:pt idx="5">
                  <c:v>0.2744548964694899</c:v>
                </c:pt>
                <c:pt idx="6">
                  <c:v>0.2744548964694899</c:v>
                </c:pt>
                <c:pt idx="7">
                  <c:v>0.2744548964694899</c:v>
                </c:pt>
                <c:pt idx="8">
                  <c:v>0.2744548964694899</c:v>
                </c:pt>
                <c:pt idx="9">
                  <c:v>0.2744548964694899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'AR(1)'!$J$5:$J$14</c:f>
              <c:strCache>
                <c:ptCount val="10"/>
                <c:pt idx="0">
                  <c:v>PAC(1)</c:v>
                </c:pt>
                <c:pt idx="1">
                  <c:v>PAC(2)</c:v>
                </c:pt>
                <c:pt idx="2">
                  <c:v>PAC(3)</c:v>
                </c:pt>
                <c:pt idx="3">
                  <c:v>PAC(4)</c:v>
                </c:pt>
                <c:pt idx="4">
                  <c:v>PAC(5)</c:v>
                </c:pt>
                <c:pt idx="5">
                  <c:v>PAC(6)</c:v>
                </c:pt>
                <c:pt idx="6">
                  <c:v>PAC(7)</c:v>
                </c:pt>
                <c:pt idx="7">
                  <c:v>PAC(8)</c:v>
                </c:pt>
                <c:pt idx="8">
                  <c:v>PAC(9)</c:v>
                </c:pt>
                <c:pt idx="9">
                  <c:v>PAC(10)</c:v>
                </c:pt>
              </c:strCache>
            </c:strRef>
          </c:cat>
          <c:val>
            <c:numRef>
              <c:f>'AR(1)'!$I$5:$I$14</c:f>
              <c:numCache>
                <c:formatCode>General</c:formatCode>
                <c:ptCount val="10"/>
                <c:pt idx="0">
                  <c:v>-0.2744548964694899</c:v>
                </c:pt>
                <c:pt idx="1">
                  <c:v>-0.2744548964694899</c:v>
                </c:pt>
                <c:pt idx="2">
                  <c:v>-0.2744548964694899</c:v>
                </c:pt>
                <c:pt idx="3">
                  <c:v>-0.2744548964694899</c:v>
                </c:pt>
                <c:pt idx="4">
                  <c:v>-0.2744548964694899</c:v>
                </c:pt>
                <c:pt idx="5">
                  <c:v>-0.2744548964694899</c:v>
                </c:pt>
                <c:pt idx="6">
                  <c:v>-0.2744548964694899</c:v>
                </c:pt>
                <c:pt idx="7">
                  <c:v>-0.2744548964694899</c:v>
                </c:pt>
                <c:pt idx="8">
                  <c:v>-0.2744548964694899</c:v>
                </c:pt>
                <c:pt idx="9">
                  <c:v>-0.2744548964694899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60288"/>
        <c:axId val="150461824"/>
      </c:lineChart>
      <c:catAx>
        <c:axId val="150460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50461824"/>
        <c:crosses val="autoZero"/>
        <c:auto val="1"/>
        <c:lblAlgn val="ctr"/>
        <c:lblOffset val="100"/>
        <c:noMultiLvlLbl val="0"/>
      </c:catAx>
      <c:valAx>
        <c:axId val="150461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46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X </a:t>
            </a:r>
            <a:r>
              <a:rPr lang="ja-JP" altLang="en-US"/>
              <a:t>値 </a:t>
            </a:r>
            <a:r>
              <a:rPr lang="en-US" altLang="ja-JP"/>
              <a:t>1 </a:t>
            </a:r>
            <a:r>
              <a:rPr lang="ja-JP" altLang="en-US"/>
              <a:t>残差グラフ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'AR(2)'!$C$78:$C$127</c:f>
              <c:numCache>
                <c:formatCode>General</c:formatCode>
                <c:ptCount val="50"/>
                <c:pt idx="0">
                  <c:v>1.2828335976638974</c:v>
                </c:pt>
                <c:pt idx="1">
                  <c:v>-4.0039978413867399</c:v>
                </c:pt>
                <c:pt idx="2">
                  <c:v>5.862417596513497</c:v>
                </c:pt>
                <c:pt idx="3">
                  <c:v>-5.8532138110839309</c:v>
                </c:pt>
                <c:pt idx="4">
                  <c:v>4.0104072291616948</c:v>
                </c:pt>
                <c:pt idx="5">
                  <c:v>-1.7015450111697308</c:v>
                </c:pt>
                <c:pt idx="6">
                  <c:v>-0.78241432557735546</c:v>
                </c:pt>
                <c:pt idx="7">
                  <c:v>-0.39798440336669572</c:v>
                </c:pt>
                <c:pt idx="8">
                  <c:v>3.9840192795962293E-2</c:v>
                </c:pt>
                <c:pt idx="9">
                  <c:v>0.9691236309696204</c:v>
                </c:pt>
                <c:pt idx="10">
                  <c:v>-0.40081682684515252</c:v>
                </c:pt>
                <c:pt idx="11">
                  <c:v>0.17226963133992776</c:v>
                </c:pt>
                <c:pt idx="12">
                  <c:v>-4.7887634451696928E-2</c:v>
                </c:pt>
                <c:pt idx="13">
                  <c:v>1.4730327957575111</c:v>
                </c:pt>
                <c:pt idx="14">
                  <c:v>-2.3752959181128377</c:v>
                </c:pt>
                <c:pt idx="15">
                  <c:v>0.38714660396463052</c:v>
                </c:pt>
                <c:pt idx="16">
                  <c:v>0.76362837963594199</c:v>
                </c:pt>
                <c:pt idx="17">
                  <c:v>-2.0157294201375149</c:v>
                </c:pt>
                <c:pt idx="18">
                  <c:v>2.0687905288708865</c:v>
                </c:pt>
                <c:pt idx="19">
                  <c:v>-1.9830786548254633</c:v>
                </c:pt>
                <c:pt idx="20">
                  <c:v>1.9639814550514867</c:v>
                </c:pt>
                <c:pt idx="21">
                  <c:v>-2.5121908175936376</c:v>
                </c:pt>
                <c:pt idx="22">
                  <c:v>0.7740135572018203</c:v>
                </c:pt>
                <c:pt idx="23">
                  <c:v>-0.28094598487461198</c:v>
                </c:pt>
                <c:pt idx="24">
                  <c:v>-0.57886874911971209</c:v>
                </c:pt>
                <c:pt idx="25">
                  <c:v>3.2274941681868703</c:v>
                </c:pt>
                <c:pt idx="26">
                  <c:v>-2.0762176322102901</c:v>
                </c:pt>
                <c:pt idx="27">
                  <c:v>1.1522275342890715</c:v>
                </c:pt>
                <c:pt idx="28">
                  <c:v>-9.2434121702023142E-2</c:v>
                </c:pt>
                <c:pt idx="29">
                  <c:v>-0.59159748140497526</c:v>
                </c:pt>
                <c:pt idx="30">
                  <c:v>0.37148862344057432</c:v>
                </c:pt>
                <c:pt idx="31">
                  <c:v>0.9154175221541091</c:v>
                </c:pt>
                <c:pt idx="32">
                  <c:v>0.74359363952454549</c:v>
                </c:pt>
                <c:pt idx="33">
                  <c:v>-2.7399918769718443</c:v>
                </c:pt>
                <c:pt idx="34">
                  <c:v>2.6755154132814871</c:v>
                </c:pt>
                <c:pt idx="35">
                  <c:v>-2.2655664610120367</c:v>
                </c:pt>
                <c:pt idx="36">
                  <c:v>2.1099361793695937</c:v>
                </c:pt>
                <c:pt idx="37">
                  <c:v>0.40376131192076214</c:v>
                </c:pt>
                <c:pt idx="38">
                  <c:v>-0.514182611338174</c:v>
                </c:pt>
                <c:pt idx="39">
                  <c:v>0.84898354230079298</c:v>
                </c:pt>
                <c:pt idx="40">
                  <c:v>0.90978961462425256</c:v>
                </c:pt>
                <c:pt idx="41">
                  <c:v>-2.9351695048775781</c:v>
                </c:pt>
                <c:pt idx="42">
                  <c:v>2.8027687215050703</c:v>
                </c:pt>
                <c:pt idx="43">
                  <c:v>-2.6723025019185358</c:v>
                </c:pt>
                <c:pt idx="44">
                  <c:v>1.2797951329925894</c:v>
                </c:pt>
                <c:pt idx="45">
                  <c:v>-2.5900081864324314</c:v>
                </c:pt>
                <c:pt idx="46">
                  <c:v>0.75238165883385744</c:v>
                </c:pt>
                <c:pt idx="47">
                  <c:v>-1.6414655885092024</c:v>
                </c:pt>
                <c:pt idx="48">
                  <c:v>-0.15420938038081133</c:v>
                </c:pt>
                <c:pt idx="49">
                  <c:v>-0.14800448581639158</c:v>
                </c:pt>
              </c:numCache>
            </c:numRef>
          </c:xVal>
          <c:yVal>
            <c:numRef>
              <c:f>'AR(2)推定'!$C$26:$C$75</c:f>
              <c:numCache>
                <c:formatCode>General</c:formatCode>
                <c:ptCount val="50"/>
                <c:pt idx="0">
                  <c:v>-0.64409470093491317</c:v>
                </c:pt>
                <c:pt idx="1">
                  <c:v>-0.67349556255559495</c:v>
                </c:pt>
                <c:pt idx="2">
                  <c:v>-0.46903175496443839</c:v>
                </c:pt>
                <c:pt idx="3">
                  <c:v>-0.47617028938065964</c:v>
                </c:pt>
                <c:pt idx="4">
                  <c:v>-7.0183412000579093E-2</c:v>
                </c:pt>
                <c:pt idx="5">
                  <c:v>-1.3204714748382447</c:v>
                </c:pt>
                <c:pt idx="6">
                  <c:v>-0.78655592056882917</c:v>
                </c:pt>
                <c:pt idx="7">
                  <c:v>-0.9880700862810019</c:v>
                </c:pt>
                <c:pt idx="8">
                  <c:v>-0.97968083659132921</c:v>
                </c:pt>
                <c:pt idx="9">
                  <c:v>0.16969469843175311</c:v>
                </c:pt>
                <c:pt idx="10">
                  <c:v>-0.31242513365811497</c:v>
                </c:pt>
                <c:pt idx="11">
                  <c:v>-0.11397099183107962</c:v>
                </c:pt>
                <c:pt idx="12">
                  <c:v>-1.8207600999523514</c:v>
                </c:pt>
                <c:pt idx="13">
                  <c:v>5.9470046884154026E-2</c:v>
                </c:pt>
                <c:pt idx="14">
                  <c:v>-1.5824805472083876</c:v>
                </c:pt>
                <c:pt idx="15">
                  <c:v>-0.37670931206519342</c:v>
                </c:pt>
                <c:pt idx="16">
                  <c:v>-0.86302642803029883</c:v>
                </c:pt>
                <c:pt idx="17">
                  <c:v>2.1287119765082934</c:v>
                </c:pt>
                <c:pt idx="18">
                  <c:v>1.2035149765313577</c:v>
                </c:pt>
                <c:pt idx="19">
                  <c:v>0.94878207140765347</c:v>
                </c:pt>
                <c:pt idx="20">
                  <c:v>1.2016219557421803</c:v>
                </c:pt>
                <c:pt idx="21">
                  <c:v>-0.55934426151857197</c:v>
                </c:pt>
                <c:pt idx="22">
                  <c:v>0.98685965465832015</c:v>
                </c:pt>
                <c:pt idx="23">
                  <c:v>1.5282702626109419</c:v>
                </c:pt>
                <c:pt idx="24">
                  <c:v>1.1883126517673384</c:v>
                </c:pt>
                <c:pt idx="25">
                  <c:v>1.1183342340656117</c:v>
                </c:pt>
                <c:pt idx="26">
                  <c:v>0.54709016654830256</c:v>
                </c:pt>
                <c:pt idx="27">
                  <c:v>8.2276149673191995E-2</c:v>
                </c:pt>
                <c:pt idx="28">
                  <c:v>0.84901815452114771</c:v>
                </c:pt>
                <c:pt idx="29">
                  <c:v>-0.49177834599759729</c:v>
                </c:pt>
                <c:pt idx="30">
                  <c:v>-1.0813528147350666</c:v>
                </c:pt>
                <c:pt idx="31">
                  <c:v>0.17117083922214871</c:v>
                </c:pt>
                <c:pt idx="32">
                  <c:v>-0.5341828569870295</c:v>
                </c:pt>
                <c:pt idx="33">
                  <c:v>-0.47410592415671671</c:v>
                </c:pt>
                <c:pt idx="34">
                  <c:v>0.20768799800032056</c:v>
                </c:pt>
                <c:pt idx="35">
                  <c:v>-1.2066392977374165</c:v>
                </c:pt>
                <c:pt idx="36">
                  <c:v>0.83132683868725721</c:v>
                </c:pt>
                <c:pt idx="37">
                  <c:v>-0.62709078151951414</c:v>
                </c:pt>
                <c:pt idx="38">
                  <c:v>-1.2531580796319601</c:v>
                </c:pt>
                <c:pt idx="39">
                  <c:v>0.57101901385323439</c:v>
                </c:pt>
                <c:pt idx="40">
                  <c:v>0.84328220395397269</c:v>
                </c:pt>
                <c:pt idx="41">
                  <c:v>-0.37835721928678101</c:v>
                </c:pt>
                <c:pt idx="42">
                  <c:v>0.30706783799302872</c:v>
                </c:pt>
                <c:pt idx="43">
                  <c:v>-0.67095910110615997</c:v>
                </c:pt>
                <c:pt idx="44">
                  <c:v>0.36075579825696863</c:v>
                </c:pt>
                <c:pt idx="45">
                  <c:v>0.1734167809173548</c:v>
                </c:pt>
                <c:pt idx="46">
                  <c:v>-2.0770150863000962</c:v>
                </c:pt>
                <c:pt idx="47">
                  <c:v>-0.1838135918798891</c:v>
                </c:pt>
                <c:pt idx="48">
                  <c:v>-0.62722955552081006</c:v>
                </c:pt>
                <c:pt idx="49">
                  <c:v>1.1532730321519358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029312"/>
        <c:axId val="91534848"/>
      </c:scatterChart>
      <c:valAx>
        <c:axId val="9402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X </a:t>
                </a:r>
                <a:r>
                  <a:rPr lang="ja-JP" altLang="en-US"/>
                  <a:t>値 </a:t>
                </a:r>
                <a:r>
                  <a:rPr lang="en-US" altLang="ja-JP"/>
                  <a:t>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534848"/>
        <c:crosses val="autoZero"/>
        <c:crossBetween val="midCat"/>
      </c:valAx>
      <c:valAx>
        <c:axId val="91534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029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X </a:t>
            </a:r>
            <a:r>
              <a:rPr lang="ja-JP" altLang="en-US"/>
              <a:t>値 </a:t>
            </a:r>
            <a:r>
              <a:rPr lang="en-US" altLang="ja-JP"/>
              <a:t>2 </a:t>
            </a:r>
            <a:r>
              <a:rPr lang="ja-JP" altLang="en-US"/>
              <a:t>残差グラフ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'AR(2)'!$D$78:$D$127</c:f>
              <c:numCache>
                <c:formatCode>General</c:formatCode>
                <c:ptCount val="50"/>
                <c:pt idx="0">
                  <c:v>2.3310471340268437</c:v>
                </c:pt>
                <c:pt idx="1">
                  <c:v>1.2828335976638974</c:v>
                </c:pt>
                <c:pt idx="2">
                  <c:v>-4.0039978413867399</c:v>
                </c:pt>
                <c:pt idx="3">
                  <c:v>5.862417596513497</c:v>
                </c:pt>
                <c:pt idx="4">
                  <c:v>-5.8532138110839309</c:v>
                </c:pt>
                <c:pt idx="5">
                  <c:v>4.0104072291616948</c:v>
                </c:pt>
                <c:pt idx="6">
                  <c:v>-1.7015450111697308</c:v>
                </c:pt>
                <c:pt idx="7">
                  <c:v>-0.78241432557735546</c:v>
                </c:pt>
                <c:pt idx="8">
                  <c:v>-0.39798440336669572</c:v>
                </c:pt>
                <c:pt idx="9">
                  <c:v>3.9840192795962293E-2</c:v>
                </c:pt>
                <c:pt idx="10">
                  <c:v>0.9691236309696204</c:v>
                </c:pt>
                <c:pt idx="11">
                  <c:v>-0.40081682684515252</c:v>
                </c:pt>
                <c:pt idx="12">
                  <c:v>0.17226963133992776</c:v>
                </c:pt>
                <c:pt idx="13">
                  <c:v>-4.7887634451696928E-2</c:v>
                </c:pt>
                <c:pt idx="14">
                  <c:v>1.4730327957575111</c:v>
                </c:pt>
                <c:pt idx="15">
                  <c:v>-2.3752959181128377</c:v>
                </c:pt>
                <c:pt idx="16">
                  <c:v>0.38714660396463052</c:v>
                </c:pt>
                <c:pt idx="17">
                  <c:v>0.76362837963594199</c:v>
                </c:pt>
                <c:pt idx="18">
                  <c:v>-2.0157294201375149</c:v>
                </c:pt>
                <c:pt idx="19">
                  <c:v>2.0687905288708865</c:v>
                </c:pt>
                <c:pt idx="20">
                  <c:v>-1.9830786548254633</c:v>
                </c:pt>
                <c:pt idx="21">
                  <c:v>1.9639814550514867</c:v>
                </c:pt>
                <c:pt idx="22">
                  <c:v>-2.5121908175936376</c:v>
                </c:pt>
                <c:pt idx="23">
                  <c:v>0.7740135572018203</c:v>
                </c:pt>
                <c:pt idx="24">
                  <c:v>-0.28094598487461198</c:v>
                </c:pt>
                <c:pt idx="25">
                  <c:v>-0.57886874911971209</c:v>
                </c:pt>
                <c:pt idx="26">
                  <c:v>3.2274941681868703</c:v>
                </c:pt>
                <c:pt idx="27">
                  <c:v>-2.0762176322102901</c:v>
                </c:pt>
                <c:pt idx="28">
                  <c:v>1.1522275342890715</c:v>
                </c:pt>
                <c:pt idx="29">
                  <c:v>-9.2434121702023142E-2</c:v>
                </c:pt>
                <c:pt idx="30">
                  <c:v>-0.59159748140497526</c:v>
                </c:pt>
                <c:pt idx="31">
                  <c:v>0.37148862344057432</c:v>
                </c:pt>
                <c:pt idx="32">
                  <c:v>0.9154175221541091</c:v>
                </c:pt>
                <c:pt idx="33">
                  <c:v>0.74359363952454549</c:v>
                </c:pt>
                <c:pt idx="34">
                  <c:v>-2.7399918769718443</c:v>
                </c:pt>
                <c:pt idx="35">
                  <c:v>2.6755154132814871</c:v>
                </c:pt>
                <c:pt idx="36">
                  <c:v>-2.2655664610120367</c:v>
                </c:pt>
                <c:pt idx="37">
                  <c:v>2.1099361793695937</c:v>
                </c:pt>
                <c:pt idx="38">
                  <c:v>0.40376131192076214</c:v>
                </c:pt>
                <c:pt idx="39">
                  <c:v>-0.514182611338174</c:v>
                </c:pt>
                <c:pt idx="40">
                  <c:v>0.84898354230079298</c:v>
                </c:pt>
                <c:pt idx="41">
                  <c:v>0.90978961462425256</c:v>
                </c:pt>
                <c:pt idx="42">
                  <c:v>-2.9351695048775781</c:v>
                </c:pt>
                <c:pt idx="43">
                  <c:v>2.8027687215050703</c:v>
                </c:pt>
                <c:pt idx="44">
                  <c:v>-2.6723025019185358</c:v>
                </c:pt>
                <c:pt idx="45">
                  <c:v>1.2797951329925894</c:v>
                </c:pt>
                <c:pt idx="46">
                  <c:v>-2.5900081864324314</c:v>
                </c:pt>
                <c:pt idx="47">
                  <c:v>0.75238165883385744</c:v>
                </c:pt>
                <c:pt idx="48">
                  <c:v>-1.6414655885092024</c:v>
                </c:pt>
                <c:pt idx="49">
                  <c:v>-0.15420938038081133</c:v>
                </c:pt>
              </c:numCache>
            </c:numRef>
          </c:xVal>
          <c:yVal>
            <c:numRef>
              <c:f>'AR(2)推定'!$C$26:$C$75</c:f>
              <c:numCache>
                <c:formatCode>General</c:formatCode>
                <c:ptCount val="50"/>
                <c:pt idx="0">
                  <c:v>-0.64409470093491317</c:v>
                </c:pt>
                <c:pt idx="1">
                  <c:v>-0.67349556255559495</c:v>
                </c:pt>
                <c:pt idx="2">
                  <c:v>-0.46903175496443839</c:v>
                </c:pt>
                <c:pt idx="3">
                  <c:v>-0.47617028938065964</c:v>
                </c:pt>
                <c:pt idx="4">
                  <c:v>-7.0183412000579093E-2</c:v>
                </c:pt>
                <c:pt idx="5">
                  <c:v>-1.3204714748382447</c:v>
                </c:pt>
                <c:pt idx="6">
                  <c:v>-0.78655592056882917</c:v>
                </c:pt>
                <c:pt idx="7">
                  <c:v>-0.9880700862810019</c:v>
                </c:pt>
                <c:pt idx="8">
                  <c:v>-0.97968083659132921</c:v>
                </c:pt>
                <c:pt idx="9">
                  <c:v>0.16969469843175311</c:v>
                </c:pt>
                <c:pt idx="10">
                  <c:v>-0.31242513365811497</c:v>
                </c:pt>
                <c:pt idx="11">
                  <c:v>-0.11397099183107962</c:v>
                </c:pt>
                <c:pt idx="12">
                  <c:v>-1.8207600999523514</c:v>
                </c:pt>
                <c:pt idx="13">
                  <c:v>5.9470046884154026E-2</c:v>
                </c:pt>
                <c:pt idx="14">
                  <c:v>-1.5824805472083876</c:v>
                </c:pt>
                <c:pt idx="15">
                  <c:v>-0.37670931206519342</c:v>
                </c:pt>
                <c:pt idx="16">
                  <c:v>-0.86302642803029883</c:v>
                </c:pt>
                <c:pt idx="17">
                  <c:v>2.1287119765082934</c:v>
                </c:pt>
                <c:pt idx="18">
                  <c:v>1.2035149765313577</c:v>
                </c:pt>
                <c:pt idx="19">
                  <c:v>0.94878207140765347</c:v>
                </c:pt>
                <c:pt idx="20">
                  <c:v>1.2016219557421803</c:v>
                </c:pt>
                <c:pt idx="21">
                  <c:v>-0.55934426151857197</c:v>
                </c:pt>
                <c:pt idx="22">
                  <c:v>0.98685965465832015</c:v>
                </c:pt>
                <c:pt idx="23">
                  <c:v>1.5282702626109419</c:v>
                </c:pt>
                <c:pt idx="24">
                  <c:v>1.1883126517673384</c:v>
                </c:pt>
                <c:pt idx="25">
                  <c:v>1.1183342340656117</c:v>
                </c:pt>
                <c:pt idx="26">
                  <c:v>0.54709016654830256</c:v>
                </c:pt>
                <c:pt idx="27">
                  <c:v>8.2276149673191995E-2</c:v>
                </c:pt>
                <c:pt idx="28">
                  <c:v>0.84901815452114771</c:v>
                </c:pt>
                <c:pt idx="29">
                  <c:v>-0.49177834599759729</c:v>
                </c:pt>
                <c:pt idx="30">
                  <c:v>-1.0813528147350666</c:v>
                </c:pt>
                <c:pt idx="31">
                  <c:v>0.17117083922214871</c:v>
                </c:pt>
                <c:pt idx="32">
                  <c:v>-0.5341828569870295</c:v>
                </c:pt>
                <c:pt idx="33">
                  <c:v>-0.47410592415671671</c:v>
                </c:pt>
                <c:pt idx="34">
                  <c:v>0.20768799800032056</c:v>
                </c:pt>
                <c:pt idx="35">
                  <c:v>-1.2066392977374165</c:v>
                </c:pt>
                <c:pt idx="36">
                  <c:v>0.83132683868725721</c:v>
                </c:pt>
                <c:pt idx="37">
                  <c:v>-0.62709078151951414</c:v>
                </c:pt>
                <c:pt idx="38">
                  <c:v>-1.2531580796319601</c:v>
                </c:pt>
                <c:pt idx="39">
                  <c:v>0.57101901385323439</c:v>
                </c:pt>
                <c:pt idx="40">
                  <c:v>0.84328220395397269</c:v>
                </c:pt>
                <c:pt idx="41">
                  <c:v>-0.37835721928678101</c:v>
                </c:pt>
                <c:pt idx="42">
                  <c:v>0.30706783799302872</c:v>
                </c:pt>
                <c:pt idx="43">
                  <c:v>-0.67095910110615997</c:v>
                </c:pt>
                <c:pt idx="44">
                  <c:v>0.36075579825696863</c:v>
                </c:pt>
                <c:pt idx="45">
                  <c:v>0.1734167809173548</c:v>
                </c:pt>
                <c:pt idx="46">
                  <c:v>-2.0770150863000962</c:v>
                </c:pt>
                <c:pt idx="47">
                  <c:v>-0.1838135918798891</c:v>
                </c:pt>
                <c:pt idx="48">
                  <c:v>-0.62722955552081006</c:v>
                </c:pt>
                <c:pt idx="49">
                  <c:v>1.1532730321519358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84992"/>
        <c:axId val="94754688"/>
      </c:scatterChart>
      <c:valAx>
        <c:axId val="12768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X </a:t>
                </a:r>
                <a:r>
                  <a:rPr lang="ja-JP" altLang="en-US"/>
                  <a:t>値 </a:t>
                </a:r>
                <a:r>
                  <a:rPr lang="en-US" altLang="ja-JP"/>
                  <a:t>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754688"/>
        <c:crosses val="autoZero"/>
        <c:crossBetween val="midCat"/>
      </c:valAx>
      <c:valAx>
        <c:axId val="94754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684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X </a:t>
            </a:r>
            <a:r>
              <a:rPr lang="ja-JP" altLang="en-US"/>
              <a:t>値 </a:t>
            </a:r>
            <a:r>
              <a:rPr lang="en-US" altLang="ja-JP"/>
              <a:t>1 </a:t>
            </a:r>
            <a:r>
              <a:rPr lang="ja-JP" altLang="en-US"/>
              <a:t>観測値グラフ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'AR(2)'!$C$78:$C$127</c:f>
              <c:numCache>
                <c:formatCode>General</c:formatCode>
                <c:ptCount val="50"/>
                <c:pt idx="0">
                  <c:v>1.2828335976638974</c:v>
                </c:pt>
                <c:pt idx="1">
                  <c:v>-4.0039978413867399</c:v>
                </c:pt>
                <c:pt idx="2">
                  <c:v>5.862417596513497</c:v>
                </c:pt>
                <c:pt idx="3">
                  <c:v>-5.8532138110839309</c:v>
                </c:pt>
                <c:pt idx="4">
                  <c:v>4.0104072291616948</c:v>
                </c:pt>
                <c:pt idx="5">
                  <c:v>-1.7015450111697308</c:v>
                </c:pt>
                <c:pt idx="6">
                  <c:v>-0.78241432557735546</c:v>
                </c:pt>
                <c:pt idx="7">
                  <c:v>-0.39798440336669572</c:v>
                </c:pt>
                <c:pt idx="8">
                  <c:v>3.9840192795962293E-2</c:v>
                </c:pt>
                <c:pt idx="9">
                  <c:v>0.9691236309696204</c:v>
                </c:pt>
                <c:pt idx="10">
                  <c:v>-0.40081682684515252</c:v>
                </c:pt>
                <c:pt idx="11">
                  <c:v>0.17226963133992776</c:v>
                </c:pt>
                <c:pt idx="12">
                  <c:v>-4.7887634451696928E-2</c:v>
                </c:pt>
                <c:pt idx="13">
                  <c:v>1.4730327957575111</c:v>
                </c:pt>
                <c:pt idx="14">
                  <c:v>-2.3752959181128377</c:v>
                </c:pt>
                <c:pt idx="15">
                  <c:v>0.38714660396463052</c:v>
                </c:pt>
                <c:pt idx="16">
                  <c:v>0.76362837963594199</c:v>
                </c:pt>
                <c:pt idx="17">
                  <c:v>-2.0157294201375149</c:v>
                </c:pt>
                <c:pt idx="18">
                  <c:v>2.0687905288708865</c:v>
                </c:pt>
                <c:pt idx="19">
                  <c:v>-1.9830786548254633</c:v>
                </c:pt>
                <c:pt idx="20">
                  <c:v>1.9639814550514867</c:v>
                </c:pt>
                <c:pt idx="21">
                  <c:v>-2.5121908175936376</c:v>
                </c:pt>
                <c:pt idx="22">
                  <c:v>0.7740135572018203</c:v>
                </c:pt>
                <c:pt idx="23">
                  <c:v>-0.28094598487461198</c:v>
                </c:pt>
                <c:pt idx="24">
                  <c:v>-0.57886874911971209</c:v>
                </c:pt>
                <c:pt idx="25">
                  <c:v>3.2274941681868703</c:v>
                </c:pt>
                <c:pt idx="26">
                  <c:v>-2.0762176322102901</c:v>
                </c:pt>
                <c:pt idx="27">
                  <c:v>1.1522275342890715</c:v>
                </c:pt>
                <c:pt idx="28">
                  <c:v>-9.2434121702023142E-2</c:v>
                </c:pt>
                <c:pt idx="29">
                  <c:v>-0.59159748140497526</c:v>
                </c:pt>
                <c:pt idx="30">
                  <c:v>0.37148862344057432</c:v>
                </c:pt>
                <c:pt idx="31">
                  <c:v>0.9154175221541091</c:v>
                </c:pt>
                <c:pt idx="32">
                  <c:v>0.74359363952454549</c:v>
                </c:pt>
                <c:pt idx="33">
                  <c:v>-2.7399918769718443</c:v>
                </c:pt>
                <c:pt idx="34">
                  <c:v>2.6755154132814871</c:v>
                </c:pt>
                <c:pt idx="35">
                  <c:v>-2.2655664610120367</c:v>
                </c:pt>
                <c:pt idx="36">
                  <c:v>2.1099361793695937</c:v>
                </c:pt>
                <c:pt idx="37">
                  <c:v>0.40376131192076214</c:v>
                </c:pt>
                <c:pt idx="38">
                  <c:v>-0.514182611338174</c:v>
                </c:pt>
                <c:pt idx="39">
                  <c:v>0.84898354230079298</c:v>
                </c:pt>
                <c:pt idx="40">
                  <c:v>0.90978961462425256</c:v>
                </c:pt>
                <c:pt idx="41">
                  <c:v>-2.9351695048775781</c:v>
                </c:pt>
                <c:pt idx="42">
                  <c:v>2.8027687215050703</c:v>
                </c:pt>
                <c:pt idx="43">
                  <c:v>-2.6723025019185358</c:v>
                </c:pt>
                <c:pt idx="44">
                  <c:v>1.2797951329925894</c:v>
                </c:pt>
                <c:pt idx="45">
                  <c:v>-2.5900081864324314</c:v>
                </c:pt>
                <c:pt idx="46">
                  <c:v>0.75238165883385744</c:v>
                </c:pt>
                <c:pt idx="47">
                  <c:v>-1.6414655885092024</c:v>
                </c:pt>
                <c:pt idx="48">
                  <c:v>-0.15420938038081133</c:v>
                </c:pt>
                <c:pt idx="49">
                  <c:v>-0.14800448581639158</c:v>
                </c:pt>
              </c:numCache>
            </c:numRef>
          </c:xVal>
          <c:yVal>
            <c:numRef>
              <c:f>'AR(2)'!$B$78:$B$127</c:f>
              <c:numCache>
                <c:formatCode>General</c:formatCode>
                <c:ptCount val="50"/>
                <c:pt idx="0">
                  <c:v>-4.0039978413867399</c:v>
                </c:pt>
                <c:pt idx="1">
                  <c:v>5.862417596513497</c:v>
                </c:pt>
                <c:pt idx="2">
                  <c:v>-5.8532138110839309</c:v>
                </c:pt>
                <c:pt idx="3">
                  <c:v>4.0104072291616948</c:v>
                </c:pt>
                <c:pt idx="4">
                  <c:v>-1.7015450111697308</c:v>
                </c:pt>
                <c:pt idx="5">
                  <c:v>-0.78241432557735546</c:v>
                </c:pt>
                <c:pt idx="6">
                  <c:v>-0.39798440336669572</c:v>
                </c:pt>
                <c:pt idx="7">
                  <c:v>3.9840192795962293E-2</c:v>
                </c:pt>
                <c:pt idx="8">
                  <c:v>0.9691236309696204</c:v>
                </c:pt>
                <c:pt idx="9">
                  <c:v>-0.40081682684515252</c:v>
                </c:pt>
                <c:pt idx="10">
                  <c:v>0.17226963133992776</c:v>
                </c:pt>
                <c:pt idx="11">
                  <c:v>-4.7887634451696928E-2</c:v>
                </c:pt>
                <c:pt idx="12">
                  <c:v>1.4730327957575111</c:v>
                </c:pt>
                <c:pt idx="13">
                  <c:v>-2.3752959181128377</c:v>
                </c:pt>
                <c:pt idx="14">
                  <c:v>0.38714660396463052</c:v>
                </c:pt>
                <c:pt idx="15">
                  <c:v>0.76362837963594199</c:v>
                </c:pt>
                <c:pt idx="16">
                  <c:v>-2.0157294201375149</c:v>
                </c:pt>
                <c:pt idx="17">
                  <c:v>2.0687905288708865</c:v>
                </c:pt>
                <c:pt idx="18">
                  <c:v>-1.9830786548254633</c:v>
                </c:pt>
                <c:pt idx="19">
                  <c:v>1.9639814550514867</c:v>
                </c:pt>
                <c:pt idx="20">
                  <c:v>-2.5121908175936376</c:v>
                </c:pt>
                <c:pt idx="21">
                  <c:v>0.7740135572018203</c:v>
                </c:pt>
                <c:pt idx="22">
                  <c:v>-0.28094598487461198</c:v>
                </c:pt>
                <c:pt idx="23">
                  <c:v>-0.57886874911971209</c:v>
                </c:pt>
                <c:pt idx="24">
                  <c:v>3.2274941681868703</c:v>
                </c:pt>
                <c:pt idx="25">
                  <c:v>-2.0762176322102901</c:v>
                </c:pt>
                <c:pt idx="26">
                  <c:v>1.1522275342890715</c:v>
                </c:pt>
                <c:pt idx="27">
                  <c:v>-9.2434121702023142E-2</c:v>
                </c:pt>
                <c:pt idx="28">
                  <c:v>-0.59159748140497526</c:v>
                </c:pt>
                <c:pt idx="29">
                  <c:v>0.37148862344057432</c:v>
                </c:pt>
                <c:pt idx="30">
                  <c:v>0.9154175221541091</c:v>
                </c:pt>
                <c:pt idx="31">
                  <c:v>0.74359363952454549</c:v>
                </c:pt>
                <c:pt idx="32">
                  <c:v>-2.7399918769718443</c:v>
                </c:pt>
                <c:pt idx="33">
                  <c:v>2.6755154132814871</c:v>
                </c:pt>
                <c:pt idx="34">
                  <c:v>-2.2655664610120367</c:v>
                </c:pt>
                <c:pt idx="35">
                  <c:v>2.1099361793695937</c:v>
                </c:pt>
                <c:pt idx="36">
                  <c:v>0.40376131192076214</c:v>
                </c:pt>
                <c:pt idx="37">
                  <c:v>-0.514182611338174</c:v>
                </c:pt>
                <c:pt idx="38">
                  <c:v>0.84898354230079298</c:v>
                </c:pt>
                <c:pt idx="39">
                  <c:v>0.90978961462425256</c:v>
                </c:pt>
                <c:pt idx="40">
                  <c:v>-2.9351695048775781</c:v>
                </c:pt>
                <c:pt idx="41">
                  <c:v>2.8027687215050703</c:v>
                </c:pt>
                <c:pt idx="42">
                  <c:v>-2.6723025019185358</c:v>
                </c:pt>
                <c:pt idx="43">
                  <c:v>1.2797951329925894</c:v>
                </c:pt>
                <c:pt idx="44">
                  <c:v>-2.5900081864324314</c:v>
                </c:pt>
                <c:pt idx="45">
                  <c:v>0.75238165883385744</c:v>
                </c:pt>
                <c:pt idx="46">
                  <c:v>-1.6414655885092024</c:v>
                </c:pt>
                <c:pt idx="47">
                  <c:v>-0.15420938038081133</c:v>
                </c:pt>
                <c:pt idx="48">
                  <c:v>-0.14800448581639158</c:v>
                </c:pt>
                <c:pt idx="49">
                  <c:v>0.64427515827588777</c:v>
                </c:pt>
              </c:numCache>
            </c:numRef>
          </c:yVal>
          <c:smooth val="0"/>
        </c:ser>
        <c:ser>
          <c:idx val="1"/>
          <c:order val="1"/>
          <c:tx>
            <c:v>予測値: Y</c:v>
          </c:tx>
          <c:spPr>
            <a:ln w="28575">
              <a:noFill/>
            </a:ln>
          </c:spPr>
          <c:xVal>
            <c:numRef>
              <c:f>'AR(2)'!$C$78:$C$127</c:f>
              <c:numCache>
                <c:formatCode>General</c:formatCode>
                <c:ptCount val="50"/>
                <c:pt idx="0">
                  <c:v>1.2828335976638974</c:v>
                </c:pt>
                <c:pt idx="1">
                  <c:v>-4.0039978413867399</c:v>
                </c:pt>
                <c:pt idx="2">
                  <c:v>5.862417596513497</c:v>
                </c:pt>
                <c:pt idx="3">
                  <c:v>-5.8532138110839309</c:v>
                </c:pt>
                <c:pt idx="4">
                  <c:v>4.0104072291616948</c:v>
                </c:pt>
                <c:pt idx="5">
                  <c:v>-1.7015450111697308</c:v>
                </c:pt>
                <c:pt idx="6">
                  <c:v>-0.78241432557735546</c:v>
                </c:pt>
                <c:pt idx="7">
                  <c:v>-0.39798440336669572</c:v>
                </c:pt>
                <c:pt idx="8">
                  <c:v>3.9840192795962293E-2</c:v>
                </c:pt>
                <c:pt idx="9">
                  <c:v>0.9691236309696204</c:v>
                </c:pt>
                <c:pt idx="10">
                  <c:v>-0.40081682684515252</c:v>
                </c:pt>
                <c:pt idx="11">
                  <c:v>0.17226963133992776</c:v>
                </c:pt>
                <c:pt idx="12">
                  <c:v>-4.7887634451696928E-2</c:v>
                </c:pt>
                <c:pt idx="13">
                  <c:v>1.4730327957575111</c:v>
                </c:pt>
                <c:pt idx="14">
                  <c:v>-2.3752959181128377</c:v>
                </c:pt>
                <c:pt idx="15">
                  <c:v>0.38714660396463052</c:v>
                </c:pt>
                <c:pt idx="16">
                  <c:v>0.76362837963594199</c:v>
                </c:pt>
                <c:pt idx="17">
                  <c:v>-2.0157294201375149</c:v>
                </c:pt>
                <c:pt idx="18">
                  <c:v>2.0687905288708865</c:v>
                </c:pt>
                <c:pt idx="19">
                  <c:v>-1.9830786548254633</c:v>
                </c:pt>
                <c:pt idx="20">
                  <c:v>1.9639814550514867</c:v>
                </c:pt>
                <c:pt idx="21">
                  <c:v>-2.5121908175936376</c:v>
                </c:pt>
                <c:pt idx="22">
                  <c:v>0.7740135572018203</c:v>
                </c:pt>
                <c:pt idx="23">
                  <c:v>-0.28094598487461198</c:v>
                </c:pt>
                <c:pt idx="24">
                  <c:v>-0.57886874911971209</c:v>
                </c:pt>
                <c:pt idx="25">
                  <c:v>3.2274941681868703</c:v>
                </c:pt>
                <c:pt idx="26">
                  <c:v>-2.0762176322102901</c:v>
                </c:pt>
                <c:pt idx="27">
                  <c:v>1.1522275342890715</c:v>
                </c:pt>
                <c:pt idx="28">
                  <c:v>-9.2434121702023142E-2</c:v>
                </c:pt>
                <c:pt idx="29">
                  <c:v>-0.59159748140497526</c:v>
                </c:pt>
                <c:pt idx="30">
                  <c:v>0.37148862344057432</c:v>
                </c:pt>
                <c:pt idx="31">
                  <c:v>0.9154175221541091</c:v>
                </c:pt>
                <c:pt idx="32">
                  <c:v>0.74359363952454549</c:v>
                </c:pt>
                <c:pt idx="33">
                  <c:v>-2.7399918769718443</c:v>
                </c:pt>
                <c:pt idx="34">
                  <c:v>2.6755154132814871</c:v>
                </c:pt>
                <c:pt idx="35">
                  <c:v>-2.2655664610120367</c:v>
                </c:pt>
                <c:pt idx="36">
                  <c:v>2.1099361793695937</c:v>
                </c:pt>
                <c:pt idx="37">
                  <c:v>0.40376131192076214</c:v>
                </c:pt>
                <c:pt idx="38">
                  <c:v>-0.514182611338174</c:v>
                </c:pt>
                <c:pt idx="39">
                  <c:v>0.84898354230079298</c:v>
                </c:pt>
                <c:pt idx="40">
                  <c:v>0.90978961462425256</c:v>
                </c:pt>
                <c:pt idx="41">
                  <c:v>-2.9351695048775781</c:v>
                </c:pt>
                <c:pt idx="42">
                  <c:v>2.8027687215050703</c:v>
                </c:pt>
                <c:pt idx="43">
                  <c:v>-2.6723025019185358</c:v>
                </c:pt>
                <c:pt idx="44">
                  <c:v>1.2797951329925894</c:v>
                </c:pt>
                <c:pt idx="45">
                  <c:v>-2.5900081864324314</c:v>
                </c:pt>
                <c:pt idx="46">
                  <c:v>0.75238165883385744</c:v>
                </c:pt>
                <c:pt idx="47">
                  <c:v>-1.6414655885092024</c:v>
                </c:pt>
                <c:pt idx="48">
                  <c:v>-0.15420938038081133</c:v>
                </c:pt>
                <c:pt idx="49">
                  <c:v>-0.14800448581639158</c:v>
                </c:pt>
              </c:numCache>
            </c:numRef>
          </c:xVal>
          <c:yVal>
            <c:numRef>
              <c:f>'AR(2)推定'!$B$26:$B$75</c:f>
              <c:numCache>
                <c:formatCode>General</c:formatCode>
                <c:ptCount val="50"/>
                <c:pt idx="0">
                  <c:v>0.19141730333122131</c:v>
                </c:pt>
                <c:pt idx="1">
                  <c:v>0.51840887431883387</c:v>
                </c:pt>
                <c:pt idx="2">
                  <c:v>1.4596862550947201</c:v>
                </c:pt>
                <c:pt idx="3">
                  <c:v>-1.7966674605372583</c:v>
                </c:pt>
                <c:pt idx="4">
                  <c:v>0.21288615395554278</c:v>
                </c:pt>
                <c:pt idx="5">
                  <c:v>-1.6334062842231032</c:v>
                </c:pt>
                <c:pt idx="6">
                  <c:v>0.73375161468376127</c:v>
                </c:pt>
                <c:pt idx="7">
                  <c:v>2.1327245897625224</c:v>
                </c:pt>
                <c:pt idx="8">
                  <c:v>-1.3182205138817102</c:v>
                </c:pt>
                <c:pt idx="9">
                  <c:v>2.6150306364190556</c:v>
                </c:pt>
                <c:pt idx="10">
                  <c:v>0.98873661898095933</c:v>
                </c:pt>
                <c:pt idx="11">
                  <c:v>-2.2585463438445554</c:v>
                </c:pt>
                <c:pt idx="12">
                  <c:v>3.1125041424109101E-2</c:v>
                </c:pt>
                <c:pt idx="13">
                  <c:v>1.2674512656977077</c:v>
                </c:pt>
                <c:pt idx="14">
                  <c:v>2.4565636012171006</c:v>
                </c:pt>
                <c:pt idx="15">
                  <c:v>-1.9941326988539794</c:v>
                </c:pt>
                <c:pt idx="16">
                  <c:v>3.5424693308436987</c:v>
                </c:pt>
                <c:pt idx="17">
                  <c:v>2.1746465596147408</c:v>
                </c:pt>
                <c:pt idx="18">
                  <c:v>2.8287545013994833</c:v>
                </c:pt>
                <c:pt idx="19">
                  <c:v>-1.8787741239324001</c:v>
                </c:pt>
                <c:pt idx="20">
                  <c:v>-2.2488780712050316</c:v>
                </c:pt>
                <c:pt idx="21">
                  <c:v>0.47226737808294944</c:v>
                </c:pt>
                <c:pt idx="22">
                  <c:v>0.64312770166809119</c:v>
                </c:pt>
                <c:pt idx="23">
                  <c:v>-3.8047075247042275E-2</c:v>
                </c:pt>
                <c:pt idx="24">
                  <c:v>0.23372895957984091</c:v>
                </c:pt>
                <c:pt idx="25">
                  <c:v>-3.5656588545264416</c:v>
                </c:pt>
                <c:pt idx="26">
                  <c:v>-3.6718122532721003</c:v>
                </c:pt>
                <c:pt idx="27">
                  <c:v>-0.22506954830982684</c:v>
                </c:pt>
                <c:pt idx="28">
                  <c:v>1.6773414097995734</c:v>
                </c:pt>
                <c:pt idx="29">
                  <c:v>3.7522323549175458</c:v>
                </c:pt>
                <c:pt idx="30">
                  <c:v>1.4936044202193666</c:v>
                </c:pt>
                <c:pt idx="31">
                  <c:v>3.5438727071043079</c:v>
                </c:pt>
                <c:pt idx="32">
                  <c:v>0.93074463369028093</c:v>
                </c:pt>
                <c:pt idx="33">
                  <c:v>2.4203935138020878</c:v>
                </c:pt>
                <c:pt idx="34">
                  <c:v>0.29729268704822598</c:v>
                </c:pt>
                <c:pt idx="35">
                  <c:v>2.848922045771082</c:v>
                </c:pt>
                <c:pt idx="36">
                  <c:v>-0.52159284393596328</c:v>
                </c:pt>
                <c:pt idx="37">
                  <c:v>-0.31845143047239421</c:v>
                </c:pt>
                <c:pt idx="38">
                  <c:v>-2.9568837505209165</c:v>
                </c:pt>
                <c:pt idx="39">
                  <c:v>-1.064336607203507</c:v>
                </c:pt>
                <c:pt idx="40">
                  <c:v>1.9111658969949086</c:v>
                </c:pt>
                <c:pt idx="41">
                  <c:v>-3.3011640075383597</c:v>
                </c:pt>
                <c:pt idx="42">
                  <c:v>1.7348330601301032</c:v>
                </c:pt>
                <c:pt idx="43">
                  <c:v>0.9538560363312949</c:v>
                </c:pt>
                <c:pt idx="44">
                  <c:v>-0.20487839420401016</c:v>
                </c:pt>
                <c:pt idx="45">
                  <c:v>-1.6619776351423798</c:v>
                </c:pt>
                <c:pt idx="46">
                  <c:v>1.816288785432741</c:v>
                </c:pt>
                <c:pt idx="47">
                  <c:v>-0.13038248717010958</c:v>
                </c:pt>
                <c:pt idx="48">
                  <c:v>1.9133803718364106</c:v>
                </c:pt>
                <c:pt idx="49">
                  <c:v>0.47749130751630542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298432"/>
        <c:axId val="176761088"/>
      </c:scatterChart>
      <c:valAx>
        <c:axId val="17729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X </a:t>
                </a:r>
                <a:r>
                  <a:rPr lang="ja-JP" altLang="en-US"/>
                  <a:t>値 </a:t>
                </a:r>
                <a:r>
                  <a:rPr lang="en-US" altLang="ja-JP"/>
                  <a:t>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6761088"/>
        <c:crosses val="autoZero"/>
        <c:crossBetween val="midCat"/>
      </c:valAx>
      <c:valAx>
        <c:axId val="176761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72984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X </a:t>
            </a:r>
            <a:r>
              <a:rPr lang="ja-JP" altLang="en-US"/>
              <a:t>値 </a:t>
            </a:r>
            <a:r>
              <a:rPr lang="en-US" altLang="ja-JP"/>
              <a:t>2 </a:t>
            </a:r>
            <a:r>
              <a:rPr lang="ja-JP" altLang="en-US"/>
              <a:t>観測値グラフ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'AR(2)'!$D$78:$D$127</c:f>
              <c:numCache>
                <c:formatCode>General</c:formatCode>
                <c:ptCount val="50"/>
                <c:pt idx="0">
                  <c:v>2.3310471340268437</c:v>
                </c:pt>
                <c:pt idx="1">
                  <c:v>1.2828335976638974</c:v>
                </c:pt>
                <c:pt idx="2">
                  <c:v>-4.0039978413867399</c:v>
                </c:pt>
                <c:pt idx="3">
                  <c:v>5.862417596513497</c:v>
                </c:pt>
                <c:pt idx="4">
                  <c:v>-5.8532138110839309</c:v>
                </c:pt>
                <c:pt idx="5">
                  <c:v>4.0104072291616948</c:v>
                </c:pt>
                <c:pt idx="6">
                  <c:v>-1.7015450111697308</c:v>
                </c:pt>
                <c:pt idx="7">
                  <c:v>-0.78241432557735546</c:v>
                </c:pt>
                <c:pt idx="8">
                  <c:v>-0.39798440336669572</c:v>
                </c:pt>
                <c:pt idx="9">
                  <c:v>3.9840192795962293E-2</c:v>
                </c:pt>
                <c:pt idx="10">
                  <c:v>0.9691236309696204</c:v>
                </c:pt>
                <c:pt idx="11">
                  <c:v>-0.40081682684515252</c:v>
                </c:pt>
                <c:pt idx="12">
                  <c:v>0.17226963133992776</c:v>
                </c:pt>
                <c:pt idx="13">
                  <c:v>-4.7887634451696928E-2</c:v>
                </c:pt>
                <c:pt idx="14">
                  <c:v>1.4730327957575111</c:v>
                </c:pt>
                <c:pt idx="15">
                  <c:v>-2.3752959181128377</c:v>
                </c:pt>
                <c:pt idx="16">
                  <c:v>0.38714660396463052</c:v>
                </c:pt>
                <c:pt idx="17">
                  <c:v>0.76362837963594199</c:v>
                </c:pt>
                <c:pt idx="18">
                  <c:v>-2.0157294201375149</c:v>
                </c:pt>
                <c:pt idx="19">
                  <c:v>2.0687905288708865</c:v>
                </c:pt>
                <c:pt idx="20">
                  <c:v>-1.9830786548254633</c:v>
                </c:pt>
                <c:pt idx="21">
                  <c:v>1.9639814550514867</c:v>
                </c:pt>
                <c:pt idx="22">
                  <c:v>-2.5121908175936376</c:v>
                </c:pt>
                <c:pt idx="23">
                  <c:v>0.7740135572018203</c:v>
                </c:pt>
                <c:pt idx="24">
                  <c:v>-0.28094598487461198</c:v>
                </c:pt>
                <c:pt idx="25">
                  <c:v>-0.57886874911971209</c:v>
                </c:pt>
                <c:pt idx="26">
                  <c:v>3.2274941681868703</c:v>
                </c:pt>
                <c:pt idx="27">
                  <c:v>-2.0762176322102901</c:v>
                </c:pt>
                <c:pt idx="28">
                  <c:v>1.1522275342890715</c:v>
                </c:pt>
                <c:pt idx="29">
                  <c:v>-9.2434121702023142E-2</c:v>
                </c:pt>
                <c:pt idx="30">
                  <c:v>-0.59159748140497526</c:v>
                </c:pt>
                <c:pt idx="31">
                  <c:v>0.37148862344057432</c:v>
                </c:pt>
                <c:pt idx="32">
                  <c:v>0.9154175221541091</c:v>
                </c:pt>
                <c:pt idx="33">
                  <c:v>0.74359363952454549</c:v>
                </c:pt>
                <c:pt idx="34">
                  <c:v>-2.7399918769718443</c:v>
                </c:pt>
                <c:pt idx="35">
                  <c:v>2.6755154132814871</c:v>
                </c:pt>
                <c:pt idx="36">
                  <c:v>-2.2655664610120367</c:v>
                </c:pt>
                <c:pt idx="37">
                  <c:v>2.1099361793695937</c:v>
                </c:pt>
                <c:pt idx="38">
                  <c:v>0.40376131192076214</c:v>
                </c:pt>
                <c:pt idx="39">
                  <c:v>-0.514182611338174</c:v>
                </c:pt>
                <c:pt idx="40">
                  <c:v>0.84898354230079298</c:v>
                </c:pt>
                <c:pt idx="41">
                  <c:v>0.90978961462425256</c:v>
                </c:pt>
                <c:pt idx="42">
                  <c:v>-2.9351695048775781</c:v>
                </c:pt>
                <c:pt idx="43">
                  <c:v>2.8027687215050703</c:v>
                </c:pt>
                <c:pt idx="44">
                  <c:v>-2.6723025019185358</c:v>
                </c:pt>
                <c:pt idx="45">
                  <c:v>1.2797951329925894</c:v>
                </c:pt>
                <c:pt idx="46">
                  <c:v>-2.5900081864324314</c:v>
                </c:pt>
                <c:pt idx="47">
                  <c:v>0.75238165883385744</c:v>
                </c:pt>
                <c:pt idx="48">
                  <c:v>-1.6414655885092024</c:v>
                </c:pt>
                <c:pt idx="49">
                  <c:v>-0.15420938038081133</c:v>
                </c:pt>
              </c:numCache>
            </c:numRef>
          </c:xVal>
          <c:yVal>
            <c:numRef>
              <c:f>'AR(2)'!$B$78:$B$127</c:f>
              <c:numCache>
                <c:formatCode>General</c:formatCode>
                <c:ptCount val="50"/>
                <c:pt idx="0">
                  <c:v>-4.0039978413867399</c:v>
                </c:pt>
                <c:pt idx="1">
                  <c:v>5.862417596513497</c:v>
                </c:pt>
                <c:pt idx="2">
                  <c:v>-5.8532138110839309</c:v>
                </c:pt>
                <c:pt idx="3">
                  <c:v>4.0104072291616948</c:v>
                </c:pt>
                <c:pt idx="4">
                  <c:v>-1.7015450111697308</c:v>
                </c:pt>
                <c:pt idx="5">
                  <c:v>-0.78241432557735546</c:v>
                </c:pt>
                <c:pt idx="6">
                  <c:v>-0.39798440336669572</c:v>
                </c:pt>
                <c:pt idx="7">
                  <c:v>3.9840192795962293E-2</c:v>
                </c:pt>
                <c:pt idx="8">
                  <c:v>0.9691236309696204</c:v>
                </c:pt>
                <c:pt idx="9">
                  <c:v>-0.40081682684515252</c:v>
                </c:pt>
                <c:pt idx="10">
                  <c:v>0.17226963133992776</c:v>
                </c:pt>
                <c:pt idx="11">
                  <c:v>-4.7887634451696928E-2</c:v>
                </c:pt>
                <c:pt idx="12">
                  <c:v>1.4730327957575111</c:v>
                </c:pt>
                <c:pt idx="13">
                  <c:v>-2.3752959181128377</c:v>
                </c:pt>
                <c:pt idx="14">
                  <c:v>0.38714660396463052</c:v>
                </c:pt>
                <c:pt idx="15">
                  <c:v>0.76362837963594199</c:v>
                </c:pt>
                <c:pt idx="16">
                  <c:v>-2.0157294201375149</c:v>
                </c:pt>
                <c:pt idx="17">
                  <c:v>2.0687905288708865</c:v>
                </c:pt>
                <c:pt idx="18">
                  <c:v>-1.9830786548254633</c:v>
                </c:pt>
                <c:pt idx="19">
                  <c:v>1.9639814550514867</c:v>
                </c:pt>
                <c:pt idx="20">
                  <c:v>-2.5121908175936376</c:v>
                </c:pt>
                <c:pt idx="21">
                  <c:v>0.7740135572018203</c:v>
                </c:pt>
                <c:pt idx="22">
                  <c:v>-0.28094598487461198</c:v>
                </c:pt>
                <c:pt idx="23">
                  <c:v>-0.57886874911971209</c:v>
                </c:pt>
                <c:pt idx="24">
                  <c:v>3.2274941681868703</c:v>
                </c:pt>
                <c:pt idx="25">
                  <c:v>-2.0762176322102901</c:v>
                </c:pt>
                <c:pt idx="26">
                  <c:v>1.1522275342890715</c:v>
                </c:pt>
                <c:pt idx="27">
                  <c:v>-9.2434121702023142E-2</c:v>
                </c:pt>
                <c:pt idx="28">
                  <c:v>-0.59159748140497526</c:v>
                </c:pt>
                <c:pt idx="29">
                  <c:v>0.37148862344057432</c:v>
                </c:pt>
                <c:pt idx="30">
                  <c:v>0.9154175221541091</c:v>
                </c:pt>
                <c:pt idx="31">
                  <c:v>0.74359363952454549</c:v>
                </c:pt>
                <c:pt idx="32">
                  <c:v>-2.7399918769718443</c:v>
                </c:pt>
                <c:pt idx="33">
                  <c:v>2.6755154132814871</c:v>
                </c:pt>
                <c:pt idx="34">
                  <c:v>-2.2655664610120367</c:v>
                </c:pt>
                <c:pt idx="35">
                  <c:v>2.1099361793695937</c:v>
                </c:pt>
                <c:pt idx="36">
                  <c:v>0.40376131192076214</c:v>
                </c:pt>
                <c:pt idx="37">
                  <c:v>-0.514182611338174</c:v>
                </c:pt>
                <c:pt idx="38">
                  <c:v>0.84898354230079298</c:v>
                </c:pt>
                <c:pt idx="39">
                  <c:v>0.90978961462425256</c:v>
                </c:pt>
                <c:pt idx="40">
                  <c:v>-2.9351695048775781</c:v>
                </c:pt>
                <c:pt idx="41">
                  <c:v>2.8027687215050703</c:v>
                </c:pt>
                <c:pt idx="42">
                  <c:v>-2.6723025019185358</c:v>
                </c:pt>
                <c:pt idx="43">
                  <c:v>1.2797951329925894</c:v>
                </c:pt>
                <c:pt idx="44">
                  <c:v>-2.5900081864324314</c:v>
                </c:pt>
                <c:pt idx="45">
                  <c:v>0.75238165883385744</c:v>
                </c:pt>
                <c:pt idx="46">
                  <c:v>-1.6414655885092024</c:v>
                </c:pt>
                <c:pt idx="47">
                  <c:v>-0.15420938038081133</c:v>
                </c:pt>
                <c:pt idx="48">
                  <c:v>-0.14800448581639158</c:v>
                </c:pt>
                <c:pt idx="49">
                  <c:v>0.64427515827588777</c:v>
                </c:pt>
              </c:numCache>
            </c:numRef>
          </c:yVal>
          <c:smooth val="0"/>
        </c:ser>
        <c:ser>
          <c:idx val="1"/>
          <c:order val="1"/>
          <c:tx>
            <c:v>予測値: Y</c:v>
          </c:tx>
          <c:spPr>
            <a:ln w="28575">
              <a:noFill/>
            </a:ln>
          </c:spPr>
          <c:xVal>
            <c:numRef>
              <c:f>'AR(2)'!$D$78:$D$127</c:f>
              <c:numCache>
                <c:formatCode>General</c:formatCode>
                <c:ptCount val="50"/>
                <c:pt idx="0">
                  <c:v>2.3310471340268437</c:v>
                </c:pt>
                <c:pt idx="1">
                  <c:v>1.2828335976638974</c:v>
                </c:pt>
                <c:pt idx="2">
                  <c:v>-4.0039978413867399</c:v>
                </c:pt>
                <c:pt idx="3">
                  <c:v>5.862417596513497</c:v>
                </c:pt>
                <c:pt idx="4">
                  <c:v>-5.8532138110839309</c:v>
                </c:pt>
                <c:pt idx="5">
                  <c:v>4.0104072291616948</c:v>
                </c:pt>
                <c:pt idx="6">
                  <c:v>-1.7015450111697308</c:v>
                </c:pt>
                <c:pt idx="7">
                  <c:v>-0.78241432557735546</c:v>
                </c:pt>
                <c:pt idx="8">
                  <c:v>-0.39798440336669572</c:v>
                </c:pt>
                <c:pt idx="9">
                  <c:v>3.9840192795962293E-2</c:v>
                </c:pt>
                <c:pt idx="10">
                  <c:v>0.9691236309696204</c:v>
                </c:pt>
                <c:pt idx="11">
                  <c:v>-0.40081682684515252</c:v>
                </c:pt>
                <c:pt idx="12">
                  <c:v>0.17226963133992776</c:v>
                </c:pt>
                <c:pt idx="13">
                  <c:v>-4.7887634451696928E-2</c:v>
                </c:pt>
                <c:pt idx="14">
                  <c:v>1.4730327957575111</c:v>
                </c:pt>
                <c:pt idx="15">
                  <c:v>-2.3752959181128377</c:v>
                </c:pt>
                <c:pt idx="16">
                  <c:v>0.38714660396463052</c:v>
                </c:pt>
                <c:pt idx="17">
                  <c:v>0.76362837963594199</c:v>
                </c:pt>
                <c:pt idx="18">
                  <c:v>-2.0157294201375149</c:v>
                </c:pt>
                <c:pt idx="19">
                  <c:v>2.0687905288708865</c:v>
                </c:pt>
                <c:pt idx="20">
                  <c:v>-1.9830786548254633</c:v>
                </c:pt>
                <c:pt idx="21">
                  <c:v>1.9639814550514867</c:v>
                </c:pt>
                <c:pt idx="22">
                  <c:v>-2.5121908175936376</c:v>
                </c:pt>
                <c:pt idx="23">
                  <c:v>0.7740135572018203</c:v>
                </c:pt>
                <c:pt idx="24">
                  <c:v>-0.28094598487461198</c:v>
                </c:pt>
                <c:pt idx="25">
                  <c:v>-0.57886874911971209</c:v>
                </c:pt>
                <c:pt idx="26">
                  <c:v>3.2274941681868703</c:v>
                </c:pt>
                <c:pt idx="27">
                  <c:v>-2.0762176322102901</c:v>
                </c:pt>
                <c:pt idx="28">
                  <c:v>1.1522275342890715</c:v>
                </c:pt>
                <c:pt idx="29">
                  <c:v>-9.2434121702023142E-2</c:v>
                </c:pt>
                <c:pt idx="30">
                  <c:v>-0.59159748140497526</c:v>
                </c:pt>
                <c:pt idx="31">
                  <c:v>0.37148862344057432</c:v>
                </c:pt>
                <c:pt idx="32">
                  <c:v>0.9154175221541091</c:v>
                </c:pt>
                <c:pt idx="33">
                  <c:v>0.74359363952454549</c:v>
                </c:pt>
                <c:pt idx="34">
                  <c:v>-2.7399918769718443</c:v>
                </c:pt>
                <c:pt idx="35">
                  <c:v>2.6755154132814871</c:v>
                </c:pt>
                <c:pt idx="36">
                  <c:v>-2.2655664610120367</c:v>
                </c:pt>
                <c:pt idx="37">
                  <c:v>2.1099361793695937</c:v>
                </c:pt>
                <c:pt idx="38">
                  <c:v>0.40376131192076214</c:v>
                </c:pt>
                <c:pt idx="39">
                  <c:v>-0.514182611338174</c:v>
                </c:pt>
                <c:pt idx="40">
                  <c:v>0.84898354230079298</c:v>
                </c:pt>
                <c:pt idx="41">
                  <c:v>0.90978961462425256</c:v>
                </c:pt>
                <c:pt idx="42">
                  <c:v>-2.9351695048775781</c:v>
                </c:pt>
                <c:pt idx="43">
                  <c:v>2.8027687215050703</c:v>
                </c:pt>
                <c:pt idx="44">
                  <c:v>-2.6723025019185358</c:v>
                </c:pt>
                <c:pt idx="45">
                  <c:v>1.2797951329925894</c:v>
                </c:pt>
                <c:pt idx="46">
                  <c:v>-2.5900081864324314</c:v>
                </c:pt>
                <c:pt idx="47">
                  <c:v>0.75238165883385744</c:v>
                </c:pt>
                <c:pt idx="48">
                  <c:v>-1.6414655885092024</c:v>
                </c:pt>
                <c:pt idx="49">
                  <c:v>-0.15420938038081133</c:v>
                </c:pt>
              </c:numCache>
            </c:numRef>
          </c:xVal>
          <c:yVal>
            <c:numRef>
              <c:f>'AR(2)推定'!$B$26:$B$75</c:f>
              <c:numCache>
                <c:formatCode>General</c:formatCode>
                <c:ptCount val="50"/>
                <c:pt idx="0">
                  <c:v>0.19141730333122131</c:v>
                </c:pt>
                <c:pt idx="1">
                  <c:v>0.51840887431883387</c:v>
                </c:pt>
                <c:pt idx="2">
                  <c:v>1.4596862550947201</c:v>
                </c:pt>
                <c:pt idx="3">
                  <c:v>-1.7966674605372583</c:v>
                </c:pt>
                <c:pt idx="4">
                  <c:v>0.21288615395554278</c:v>
                </c:pt>
                <c:pt idx="5">
                  <c:v>-1.6334062842231032</c:v>
                </c:pt>
                <c:pt idx="6">
                  <c:v>0.73375161468376127</c:v>
                </c:pt>
                <c:pt idx="7">
                  <c:v>2.1327245897625224</c:v>
                </c:pt>
                <c:pt idx="8">
                  <c:v>-1.3182205138817102</c:v>
                </c:pt>
                <c:pt idx="9">
                  <c:v>2.6150306364190556</c:v>
                </c:pt>
                <c:pt idx="10">
                  <c:v>0.98873661898095933</c:v>
                </c:pt>
                <c:pt idx="11">
                  <c:v>-2.2585463438445554</c:v>
                </c:pt>
                <c:pt idx="12">
                  <c:v>3.1125041424109101E-2</c:v>
                </c:pt>
                <c:pt idx="13">
                  <c:v>1.2674512656977077</c:v>
                </c:pt>
                <c:pt idx="14">
                  <c:v>2.4565636012171006</c:v>
                </c:pt>
                <c:pt idx="15">
                  <c:v>-1.9941326988539794</c:v>
                </c:pt>
                <c:pt idx="16">
                  <c:v>3.5424693308436987</c:v>
                </c:pt>
                <c:pt idx="17">
                  <c:v>2.1746465596147408</c:v>
                </c:pt>
                <c:pt idx="18">
                  <c:v>2.8287545013994833</c:v>
                </c:pt>
                <c:pt idx="19">
                  <c:v>-1.8787741239324001</c:v>
                </c:pt>
                <c:pt idx="20">
                  <c:v>-2.2488780712050316</c:v>
                </c:pt>
                <c:pt idx="21">
                  <c:v>0.47226737808294944</c:v>
                </c:pt>
                <c:pt idx="22">
                  <c:v>0.64312770166809119</c:v>
                </c:pt>
                <c:pt idx="23">
                  <c:v>-3.8047075247042275E-2</c:v>
                </c:pt>
                <c:pt idx="24">
                  <c:v>0.23372895957984091</c:v>
                </c:pt>
                <c:pt idx="25">
                  <c:v>-3.5656588545264416</c:v>
                </c:pt>
                <c:pt idx="26">
                  <c:v>-3.6718122532721003</c:v>
                </c:pt>
                <c:pt idx="27">
                  <c:v>-0.22506954830982684</c:v>
                </c:pt>
                <c:pt idx="28">
                  <c:v>1.6773414097995734</c:v>
                </c:pt>
                <c:pt idx="29">
                  <c:v>3.7522323549175458</c:v>
                </c:pt>
                <c:pt idx="30">
                  <c:v>1.4936044202193666</c:v>
                </c:pt>
                <c:pt idx="31">
                  <c:v>3.5438727071043079</c:v>
                </c:pt>
                <c:pt idx="32">
                  <c:v>0.93074463369028093</c:v>
                </c:pt>
                <c:pt idx="33">
                  <c:v>2.4203935138020878</c:v>
                </c:pt>
                <c:pt idx="34">
                  <c:v>0.29729268704822598</c:v>
                </c:pt>
                <c:pt idx="35">
                  <c:v>2.848922045771082</c:v>
                </c:pt>
                <c:pt idx="36">
                  <c:v>-0.52159284393596328</c:v>
                </c:pt>
                <c:pt idx="37">
                  <c:v>-0.31845143047239421</c:v>
                </c:pt>
                <c:pt idx="38">
                  <c:v>-2.9568837505209165</c:v>
                </c:pt>
                <c:pt idx="39">
                  <c:v>-1.064336607203507</c:v>
                </c:pt>
                <c:pt idx="40">
                  <c:v>1.9111658969949086</c:v>
                </c:pt>
                <c:pt idx="41">
                  <c:v>-3.3011640075383597</c:v>
                </c:pt>
                <c:pt idx="42">
                  <c:v>1.7348330601301032</c:v>
                </c:pt>
                <c:pt idx="43">
                  <c:v>0.9538560363312949</c:v>
                </c:pt>
                <c:pt idx="44">
                  <c:v>-0.20487839420401016</c:v>
                </c:pt>
                <c:pt idx="45">
                  <c:v>-1.6619776351423798</c:v>
                </c:pt>
                <c:pt idx="46">
                  <c:v>1.816288785432741</c:v>
                </c:pt>
                <c:pt idx="47">
                  <c:v>-0.13038248717010958</c:v>
                </c:pt>
                <c:pt idx="48">
                  <c:v>1.9133803718364106</c:v>
                </c:pt>
                <c:pt idx="49">
                  <c:v>0.47749130751630542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671424"/>
        <c:axId val="179599616"/>
      </c:scatterChart>
      <c:valAx>
        <c:axId val="17967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X </a:t>
                </a:r>
                <a:r>
                  <a:rPr lang="ja-JP" altLang="en-US"/>
                  <a:t>値 </a:t>
                </a:r>
                <a:r>
                  <a:rPr lang="en-US" altLang="ja-JP"/>
                  <a:t>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9599616"/>
        <c:crosses val="autoZero"/>
        <c:crossBetween val="midCat"/>
      </c:valAx>
      <c:valAx>
        <c:axId val="179599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9671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'AR(2)'!$B$7</c:f>
              <c:strCache>
                <c:ptCount val="1"/>
                <c:pt idx="0">
                  <c:v>イノベーション</c:v>
                </c:pt>
              </c:strCache>
            </c:strRef>
          </c:tx>
          <c:marker>
            <c:symbol val="none"/>
          </c:marker>
          <c:val>
            <c:numRef>
              <c:f>'AR(2)'!$B$10:$B$59</c:f>
              <c:numCache>
                <c:formatCode>General</c:formatCode>
                <c:ptCount val="50"/>
                <c:pt idx="0">
                  <c:v>-0.93768588400756714</c:v>
                </c:pt>
                <c:pt idx="1">
                  <c:v>1.4269205613090732</c:v>
                </c:pt>
                <c:pt idx="2">
                  <c:v>-0.63446964044842735</c:v>
                </c:pt>
                <c:pt idx="3">
                  <c:v>-8.1320167339317337E-2</c:v>
                </c:pt>
                <c:pt idx="4">
                  <c:v>5.6100090114603789E-5</c:v>
                </c:pt>
                <c:pt idx="5">
                  <c:v>-0.58817850260098892</c:v>
                </c:pt>
                <c:pt idx="6">
                  <c:v>-2.4360500333190962</c:v>
                </c:pt>
                <c:pt idx="7">
                  <c:v>-0.94698812692715539</c:v>
                </c:pt>
                <c:pt idx="8">
                  <c:v>0.78212523958435398</c:v>
                </c:pt>
                <c:pt idx="9">
                  <c:v>0.88294800909293147</c:v>
                </c:pt>
                <c:pt idx="10">
                  <c:v>0.23268193502300169</c:v>
                </c:pt>
                <c:pt idx="11">
                  <c:v>-6.4427209816882311E-2</c:v>
                </c:pt>
                <c:pt idx="12">
                  <c:v>1.5141406497742618</c:v>
                </c:pt>
                <c:pt idx="13">
                  <c:v>-0.48908586429909118</c:v>
                </c:pt>
                <c:pt idx="14">
                  <c:v>-1.8169184121275521</c:v>
                </c:pt>
                <c:pt idx="15">
                  <c:v>-0.15825858607774079</c:v>
                </c:pt>
                <c:pt idx="16">
                  <c:v>-0.79072456423201209</c:v>
                </c:pt>
                <c:pt idx="17">
                  <c:v>-9.3480689526317967E-2</c:v>
                </c:pt>
                <c:pt idx="18">
                  <c:v>-0.5030886193758195</c:v>
                </c:pt>
                <c:pt idx="19">
                  <c:v>0.62725352110091603</c:v>
                </c:pt>
                <c:pt idx="20">
                  <c:v>-1.1488621189219825</c:v>
                </c:pt>
                <c:pt idx="21">
                  <c:v>-1.3134456326390165</c:v>
                </c:pt>
                <c:pt idx="22">
                  <c:v>-0.78204285106842819</c:v>
                </c:pt>
                <c:pt idx="23">
                  <c:v>-0.47969039513561551</c:v>
                </c:pt>
                <c:pt idx="24">
                  <c:v>2.3063972034064775</c:v>
                </c:pt>
                <c:pt idx="25">
                  <c:v>1.7722035369608147</c:v>
                </c:pt>
                <c:pt idx="26">
                  <c:v>0.38964111332781609</c:v>
                </c:pt>
                <c:pt idx="27">
                  <c:v>0.15973109354759607</c:v>
                </c:pt>
                <c:pt idx="28">
                  <c:v>-2.0425319044162414E-2</c:v>
                </c:pt>
                <c:pt idx="29">
                  <c:v>-0.45304857540710752</c:v>
                </c:pt>
                <c:pt idx="30">
                  <c:v>1.0433942437838706</c:v>
                </c:pt>
                <c:pt idx="31">
                  <c:v>2.1565295923892318</c:v>
                </c:pt>
                <c:pt idx="32">
                  <c:v>-1.2240696322974696</c:v>
                </c:pt>
                <c:pt idx="33">
                  <c:v>-0.44031784306718336</c:v>
                </c:pt>
                <c:pt idx="34">
                  <c:v>-0.43139154992920981</c:v>
                </c:pt>
                <c:pt idx="35">
                  <c:v>0.77000902802283777</c:v>
                </c:pt>
                <c:pt idx="36">
                  <c:v>1.7873384684940121</c:v>
                </c:pt>
                <c:pt idx="37">
                  <c:v>1.276668801780573</c:v>
                </c:pt>
                <c:pt idx="38">
                  <c:v>0.42280293471362401</c:v>
                </c:pt>
                <c:pt idx="39">
                  <c:v>1.7049586528123792</c:v>
                </c:pt>
                <c:pt idx="40">
                  <c:v>-1.2430528804855741</c:v>
                </c:pt>
                <c:pt idx="41">
                  <c:v>-0.46707786606123014</c:v>
                </c:pt>
                <c:pt idx="42">
                  <c:v>-0.78980486688849094</c:v>
                </c:pt>
                <c:pt idx="43">
                  <c:v>-0.51253688659846552</c:v>
                </c:pt>
                <c:pt idx="44">
                  <c:v>-2.5296560146931868</c:v>
                </c:pt>
                <c:pt idx="45">
                  <c:v>-1.8467519037327498</c:v>
                </c:pt>
                <c:pt idx="46">
                  <c:v>-2.2173743438846465</c:v>
                </c:pt>
                <c:pt idx="47">
                  <c:v>-1.8366856501424602</c:v>
                </c:pt>
                <c:pt idx="48">
                  <c:v>-1.3333560334169678</c:v>
                </c:pt>
                <c:pt idx="49">
                  <c:v>0.35934369848609193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'AR(2)'!$C$7</c:f>
              <c:strCache>
                <c:ptCount val="1"/>
                <c:pt idx="0">
                  <c:v>y_t</c:v>
                </c:pt>
              </c:strCache>
            </c:strRef>
          </c:tx>
          <c:marker>
            <c:symbol val="none"/>
          </c:marker>
          <c:val>
            <c:numRef>
              <c:f>'AR(2)'!$C$10:$C$59</c:f>
              <c:numCache>
                <c:formatCode>General</c:formatCode>
                <c:ptCount val="50"/>
                <c:pt idx="0">
                  <c:v>-4.0039978413867399</c:v>
                </c:pt>
                <c:pt idx="1">
                  <c:v>5.862417596513497</c:v>
                </c:pt>
                <c:pt idx="2">
                  <c:v>-5.8532138110839309</c:v>
                </c:pt>
                <c:pt idx="3">
                  <c:v>4.0104072291616948</c:v>
                </c:pt>
                <c:pt idx="4">
                  <c:v>-1.7015450111697308</c:v>
                </c:pt>
                <c:pt idx="5">
                  <c:v>-0.78241432557735546</c:v>
                </c:pt>
                <c:pt idx="6">
                  <c:v>-0.39798440336669572</c:v>
                </c:pt>
                <c:pt idx="7">
                  <c:v>3.9840192795962293E-2</c:v>
                </c:pt>
                <c:pt idx="8">
                  <c:v>0.9691236309696204</c:v>
                </c:pt>
                <c:pt idx="9">
                  <c:v>-0.40081682684515252</c:v>
                </c:pt>
                <c:pt idx="10">
                  <c:v>0.17226963133992776</c:v>
                </c:pt>
                <c:pt idx="11">
                  <c:v>-4.7887634451696928E-2</c:v>
                </c:pt>
                <c:pt idx="12">
                  <c:v>1.4730327957575111</c:v>
                </c:pt>
                <c:pt idx="13">
                  <c:v>-2.3752959181128377</c:v>
                </c:pt>
                <c:pt idx="14">
                  <c:v>0.38714660396463052</c:v>
                </c:pt>
                <c:pt idx="15">
                  <c:v>0.76362837963594199</c:v>
                </c:pt>
                <c:pt idx="16">
                  <c:v>-2.0157294201375149</c:v>
                </c:pt>
                <c:pt idx="17">
                  <c:v>2.0687905288708865</c:v>
                </c:pt>
                <c:pt idx="18">
                  <c:v>-1.9830786548254633</c:v>
                </c:pt>
                <c:pt idx="19">
                  <c:v>1.9639814550514867</c:v>
                </c:pt>
                <c:pt idx="20">
                  <c:v>-2.5121908175936376</c:v>
                </c:pt>
                <c:pt idx="21">
                  <c:v>0.7740135572018203</c:v>
                </c:pt>
                <c:pt idx="22">
                  <c:v>-0.28094598487461198</c:v>
                </c:pt>
                <c:pt idx="23">
                  <c:v>-0.57886874911971209</c:v>
                </c:pt>
                <c:pt idx="24">
                  <c:v>3.2274941681868703</c:v>
                </c:pt>
                <c:pt idx="25">
                  <c:v>-2.0762176322102901</c:v>
                </c:pt>
                <c:pt idx="26">
                  <c:v>1.1522275342890715</c:v>
                </c:pt>
                <c:pt idx="27">
                  <c:v>-9.2434121702023142E-2</c:v>
                </c:pt>
                <c:pt idx="28">
                  <c:v>-0.59159748140497526</c:v>
                </c:pt>
                <c:pt idx="29">
                  <c:v>0.37148862344057432</c:v>
                </c:pt>
                <c:pt idx="30">
                  <c:v>0.9154175221541091</c:v>
                </c:pt>
                <c:pt idx="31">
                  <c:v>0.74359363952454549</c:v>
                </c:pt>
                <c:pt idx="32">
                  <c:v>-2.7399918769718443</c:v>
                </c:pt>
                <c:pt idx="33">
                  <c:v>2.6755154132814871</c:v>
                </c:pt>
                <c:pt idx="34">
                  <c:v>-2.2655664610120367</c:v>
                </c:pt>
                <c:pt idx="35">
                  <c:v>2.1099361793695937</c:v>
                </c:pt>
                <c:pt idx="36">
                  <c:v>0.40376131192076214</c:v>
                </c:pt>
                <c:pt idx="37">
                  <c:v>-0.514182611338174</c:v>
                </c:pt>
                <c:pt idx="38">
                  <c:v>0.84898354230079298</c:v>
                </c:pt>
                <c:pt idx="39">
                  <c:v>0.90978961462425256</c:v>
                </c:pt>
                <c:pt idx="40">
                  <c:v>-2.9351695048775781</c:v>
                </c:pt>
                <c:pt idx="41">
                  <c:v>2.8027687215050703</c:v>
                </c:pt>
                <c:pt idx="42">
                  <c:v>-2.6723025019185358</c:v>
                </c:pt>
                <c:pt idx="43">
                  <c:v>1.2797951329925894</c:v>
                </c:pt>
                <c:pt idx="44">
                  <c:v>-2.5900081864324314</c:v>
                </c:pt>
                <c:pt idx="45">
                  <c:v>0.75238165883385744</c:v>
                </c:pt>
                <c:pt idx="46">
                  <c:v>-1.6414655885092024</c:v>
                </c:pt>
                <c:pt idx="47">
                  <c:v>-0.15420938038081133</c:v>
                </c:pt>
                <c:pt idx="48">
                  <c:v>-0.14800448581639158</c:v>
                </c:pt>
                <c:pt idx="49">
                  <c:v>0.64427515827588777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44096"/>
        <c:axId val="125445632"/>
      </c:lineChart>
      <c:catAx>
        <c:axId val="125444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5445632"/>
        <c:crosses val="autoZero"/>
        <c:auto val="1"/>
        <c:lblAlgn val="ctr"/>
        <c:lblOffset val="100"/>
        <c:noMultiLvlLbl val="0"/>
      </c:catAx>
      <c:valAx>
        <c:axId val="12544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444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23209054403589E-2"/>
          <c:y val="2.8449975221628766E-2"/>
          <c:w val="0.90455930758201508"/>
          <c:h val="0.83144907585852468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'AR(2)'!$F$6:$F$15</c:f>
              <c:strCache>
                <c:ptCount val="10"/>
                <c:pt idx="0">
                  <c:v>AC(1)</c:v>
                </c:pt>
                <c:pt idx="1">
                  <c:v>AC(2)</c:v>
                </c:pt>
                <c:pt idx="2">
                  <c:v>AC(3)</c:v>
                </c:pt>
                <c:pt idx="3">
                  <c:v>AC(4)</c:v>
                </c:pt>
                <c:pt idx="4">
                  <c:v>AC(5)</c:v>
                </c:pt>
                <c:pt idx="5">
                  <c:v>AC(6)</c:v>
                </c:pt>
                <c:pt idx="6">
                  <c:v>AC(7)</c:v>
                </c:pt>
                <c:pt idx="7">
                  <c:v>AC(8)</c:v>
                </c:pt>
                <c:pt idx="8">
                  <c:v>AC(9)</c:v>
                </c:pt>
                <c:pt idx="9">
                  <c:v>AC(10)</c:v>
                </c:pt>
              </c:strCache>
            </c:strRef>
          </c:cat>
          <c:val>
            <c:numRef>
              <c:f>'AR(2)'!$G$6:$G$15</c:f>
              <c:numCache>
                <c:formatCode>General</c:formatCode>
                <c:ptCount val="10"/>
                <c:pt idx="0">
                  <c:v>-0.8093055186988195</c:v>
                </c:pt>
                <c:pt idx="1">
                  <c:v>0.53193757139128228</c:v>
                </c:pt>
                <c:pt idx="2">
                  <c:v>-0.24149357620848302</c:v>
                </c:pt>
                <c:pt idx="3">
                  <c:v>4.3552120660353695E-2</c:v>
                </c:pt>
                <c:pt idx="4">
                  <c:v>3.7803331217225261E-2</c:v>
                </c:pt>
                <c:pt idx="5">
                  <c:v>-7.5642059332416897E-2</c:v>
                </c:pt>
                <c:pt idx="6">
                  <c:v>0.10351619892848576</c:v>
                </c:pt>
                <c:pt idx="7">
                  <c:v>-0.1190239536055233</c:v>
                </c:pt>
                <c:pt idx="8">
                  <c:v>0.10066946102813114</c:v>
                </c:pt>
                <c:pt idx="9">
                  <c:v>-0.10981462941751538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'AR(2)'!$H$6:$H$15</c:f>
              <c:numCache>
                <c:formatCode>General</c:formatCode>
                <c:ptCount val="10"/>
                <c:pt idx="0">
                  <c:v>0.2718030961503623</c:v>
                </c:pt>
                <c:pt idx="1">
                  <c:v>0.2718030961503623</c:v>
                </c:pt>
                <c:pt idx="2">
                  <c:v>0.2718030961503623</c:v>
                </c:pt>
                <c:pt idx="3">
                  <c:v>0.2718030961503623</c:v>
                </c:pt>
                <c:pt idx="4">
                  <c:v>0.2718030961503623</c:v>
                </c:pt>
                <c:pt idx="5">
                  <c:v>0.2718030961503623</c:v>
                </c:pt>
                <c:pt idx="6">
                  <c:v>0.2718030961503623</c:v>
                </c:pt>
                <c:pt idx="7">
                  <c:v>0.2718030961503623</c:v>
                </c:pt>
                <c:pt idx="8">
                  <c:v>0.2718030961503623</c:v>
                </c:pt>
                <c:pt idx="9">
                  <c:v>0.2718030961503623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'AR(2)'!$I$6:$I$15</c:f>
              <c:numCache>
                <c:formatCode>General</c:formatCode>
                <c:ptCount val="10"/>
                <c:pt idx="0">
                  <c:v>-0.2718030961503623</c:v>
                </c:pt>
                <c:pt idx="1">
                  <c:v>-0.2718030961503623</c:v>
                </c:pt>
                <c:pt idx="2">
                  <c:v>-0.2718030961503623</c:v>
                </c:pt>
                <c:pt idx="3">
                  <c:v>-0.2718030961503623</c:v>
                </c:pt>
                <c:pt idx="4">
                  <c:v>-0.2718030961503623</c:v>
                </c:pt>
                <c:pt idx="5">
                  <c:v>-0.2718030961503623</c:v>
                </c:pt>
                <c:pt idx="6">
                  <c:v>-0.2718030961503623</c:v>
                </c:pt>
                <c:pt idx="7">
                  <c:v>-0.2718030961503623</c:v>
                </c:pt>
                <c:pt idx="8">
                  <c:v>-0.2718030961503623</c:v>
                </c:pt>
                <c:pt idx="9">
                  <c:v>-0.2718030961503623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82496"/>
        <c:axId val="125484032"/>
      </c:lineChart>
      <c:catAx>
        <c:axId val="125482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5484032"/>
        <c:crosses val="autoZero"/>
        <c:auto val="1"/>
        <c:lblAlgn val="ctr"/>
        <c:lblOffset val="100"/>
        <c:noMultiLvlLbl val="0"/>
      </c:catAx>
      <c:valAx>
        <c:axId val="12548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48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15</xdr:row>
      <xdr:rowOff>0</xdr:rowOff>
    </xdr:from>
    <xdr:to>
      <xdr:col>14</xdr:col>
      <xdr:colOff>676275</xdr:colOff>
      <xdr:row>30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142874</xdr:colOff>
      <xdr:row>30</xdr:row>
      <xdr:rowOff>133350</xdr:rowOff>
    </xdr:from>
    <xdr:to>
      <xdr:col>15</xdr:col>
      <xdr:colOff>0</xdr:colOff>
      <xdr:row>45</xdr:row>
      <xdr:rowOff>152400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47</xdr:row>
      <xdr:rowOff>38100</xdr:rowOff>
    </xdr:from>
    <xdr:to>
      <xdr:col>14</xdr:col>
      <xdr:colOff>657225</xdr:colOff>
      <xdr:row>61</xdr:row>
      <xdr:rowOff>152400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0</xdr:row>
      <xdr:rowOff>161925</xdr:rowOff>
    </xdr:from>
    <xdr:to>
      <xdr:col>15</xdr:col>
      <xdr:colOff>314325</xdr:colOff>
      <xdr:row>10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314325</xdr:colOff>
      <xdr:row>2</xdr:row>
      <xdr:rowOff>161925</xdr:rowOff>
    </xdr:from>
    <xdr:to>
      <xdr:col>16</xdr:col>
      <xdr:colOff>314325</xdr:colOff>
      <xdr:row>12</xdr:row>
      <xdr:rowOff>161925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314325</xdr:colOff>
      <xdr:row>4</xdr:row>
      <xdr:rowOff>161925</xdr:rowOff>
    </xdr:from>
    <xdr:to>
      <xdr:col>17</xdr:col>
      <xdr:colOff>314325</xdr:colOff>
      <xdr:row>14</xdr:row>
      <xdr:rowOff>161925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314325</xdr:colOff>
      <xdr:row>6</xdr:row>
      <xdr:rowOff>161925</xdr:rowOff>
    </xdr:from>
    <xdr:to>
      <xdr:col>18</xdr:col>
      <xdr:colOff>314325</xdr:colOff>
      <xdr:row>16</xdr:row>
      <xdr:rowOff>161925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16</xdr:row>
      <xdr:rowOff>0</xdr:rowOff>
    </xdr:from>
    <xdr:to>
      <xdr:col>14</xdr:col>
      <xdr:colOff>676275</xdr:colOff>
      <xdr:row>31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142874</xdr:colOff>
      <xdr:row>31</xdr:row>
      <xdr:rowOff>133349</xdr:rowOff>
    </xdr:from>
    <xdr:to>
      <xdr:col>15</xdr:col>
      <xdr:colOff>9526</xdr:colOff>
      <xdr:row>42</xdr:row>
      <xdr:rowOff>66674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48</xdr:row>
      <xdr:rowOff>38100</xdr:rowOff>
    </xdr:from>
    <xdr:to>
      <xdr:col>14</xdr:col>
      <xdr:colOff>619125</xdr:colOff>
      <xdr:row>56</xdr:row>
      <xdr:rowOff>133350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15</xdr:row>
      <xdr:rowOff>0</xdr:rowOff>
    </xdr:from>
    <xdr:to>
      <xdr:col>14</xdr:col>
      <xdr:colOff>676275</xdr:colOff>
      <xdr:row>30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142874</xdr:colOff>
      <xdr:row>30</xdr:row>
      <xdr:rowOff>133350</xdr:rowOff>
    </xdr:from>
    <xdr:to>
      <xdr:col>15</xdr:col>
      <xdr:colOff>0</xdr:colOff>
      <xdr:row>45</xdr:row>
      <xdr:rowOff>152400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47</xdr:row>
      <xdr:rowOff>38100</xdr:rowOff>
    </xdr:from>
    <xdr:to>
      <xdr:col>14</xdr:col>
      <xdr:colOff>657225</xdr:colOff>
      <xdr:row>61</xdr:row>
      <xdr:rowOff>152400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15</xdr:row>
      <xdr:rowOff>0</xdr:rowOff>
    </xdr:from>
    <xdr:to>
      <xdr:col>14</xdr:col>
      <xdr:colOff>638175</xdr:colOff>
      <xdr:row>24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123824</xdr:colOff>
      <xdr:row>25</xdr:row>
      <xdr:rowOff>0</xdr:rowOff>
    </xdr:from>
    <xdr:to>
      <xdr:col>15</xdr:col>
      <xdr:colOff>19050</xdr:colOff>
      <xdr:row>34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190500</xdr:colOff>
      <xdr:row>34</xdr:row>
      <xdr:rowOff>152400</xdr:rowOff>
    </xdr:from>
    <xdr:to>
      <xdr:col>15</xdr:col>
      <xdr:colOff>200025</xdr:colOff>
      <xdr:row>42</xdr:row>
      <xdr:rowOff>57150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16</xdr:row>
      <xdr:rowOff>0</xdr:rowOff>
    </xdr:from>
    <xdr:to>
      <xdr:col>14</xdr:col>
      <xdr:colOff>676275</xdr:colOff>
      <xdr:row>31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142874</xdr:colOff>
      <xdr:row>31</xdr:row>
      <xdr:rowOff>133350</xdr:rowOff>
    </xdr:from>
    <xdr:to>
      <xdr:col>15</xdr:col>
      <xdr:colOff>0</xdr:colOff>
      <xdr:row>46</xdr:row>
      <xdr:rowOff>152400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48</xdr:row>
      <xdr:rowOff>38100</xdr:rowOff>
    </xdr:from>
    <xdr:to>
      <xdr:col>14</xdr:col>
      <xdr:colOff>657225</xdr:colOff>
      <xdr:row>62</xdr:row>
      <xdr:rowOff>152400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opLeftCell="A12" workbookViewId="0">
      <selection activeCell="B4" sqref="B4"/>
    </sheetView>
  </sheetViews>
  <sheetFormatPr defaultRowHeight="13.5" x14ac:dyDescent="0.15"/>
  <cols>
    <col min="2" max="2" width="11.625" customWidth="1"/>
  </cols>
  <sheetData>
    <row r="1" spans="1:13" x14ac:dyDescent="0.15">
      <c r="A1" t="s">
        <v>0</v>
      </c>
    </row>
    <row r="2" spans="1:13" x14ac:dyDescent="0.15">
      <c r="F2" t="s">
        <v>20</v>
      </c>
      <c r="H2">
        <f>1/SQRT(51)*1.96</f>
        <v>0.2744548964694899</v>
      </c>
    </row>
    <row r="3" spans="1:13" x14ac:dyDescent="0.15">
      <c r="A3" t="s">
        <v>1</v>
      </c>
      <c r="B3">
        <v>-0.9</v>
      </c>
      <c r="F3" t="s">
        <v>6</v>
      </c>
      <c r="G3">
        <f ca="1">AVERAGE(C7:C57)</f>
        <v>9.0187377301967131E-2</v>
      </c>
    </row>
    <row r="4" spans="1:13" x14ac:dyDescent="0.15">
      <c r="A4" t="s">
        <v>4</v>
      </c>
      <c r="B4">
        <f ca="1">NORMINV(RAND(),0,SQRT(1/(1-B3^2)))</f>
        <v>1.8352216714691878</v>
      </c>
      <c r="F4" t="s">
        <v>7</v>
      </c>
      <c r="G4">
        <f ca="1">VARP(C7:C57)</f>
        <v>4.9689616640297185</v>
      </c>
      <c r="H4" t="s">
        <v>10</v>
      </c>
      <c r="I4">
        <f ca="1">SQRT(G4)</f>
        <v>2.2291167901278115</v>
      </c>
    </row>
    <row r="5" spans="1:13" x14ac:dyDescent="0.15">
      <c r="F5" t="s">
        <v>8</v>
      </c>
      <c r="G5">
        <f ca="1">SUMPRODUCT(D7:D56,D8:D57)/G4/COUNT(D7:D56)</f>
        <v>-0.93270676697619692</v>
      </c>
      <c r="H5">
        <f>$H$2</f>
        <v>0.2744548964694899</v>
      </c>
      <c r="I5">
        <f>-1*H5</f>
        <v>-0.2744548964694899</v>
      </c>
      <c r="J5" t="s">
        <v>32</v>
      </c>
      <c r="K5">
        <f ca="1">LINEST($B76:$B$125,$C76:C$125)</f>
        <v>-0.91794111006255197</v>
      </c>
      <c r="L5">
        <f>$H$2</f>
        <v>0.2744548964694899</v>
      </c>
      <c r="M5">
        <f>-1*L5</f>
        <v>-0.2744548964694899</v>
      </c>
    </row>
    <row r="6" spans="1:13" x14ac:dyDescent="0.15">
      <c r="A6" t="s">
        <v>3</v>
      </c>
      <c r="B6" t="s">
        <v>2</v>
      </c>
      <c r="C6" t="s">
        <v>5</v>
      </c>
      <c r="D6" t="s">
        <v>11</v>
      </c>
      <c r="F6" t="s">
        <v>9</v>
      </c>
      <c r="G6">
        <f ca="1">SUMPRODUCT(D7:D55,D9:D57)/COUNT(D7:D55)/G4</f>
        <v>0.86055621005559746</v>
      </c>
      <c r="H6">
        <f t="shared" ref="H6:H14" si="0">$H$2</f>
        <v>0.2744548964694899</v>
      </c>
      <c r="I6">
        <f t="shared" ref="I6:I14" si="1">-1*H6</f>
        <v>-0.2744548964694899</v>
      </c>
      <c r="J6" t="s">
        <v>33</v>
      </c>
      <c r="K6">
        <f ca="1">LINEST($B77:$B$125,$C77:D$125)</f>
        <v>-5.9794992873087448E-2</v>
      </c>
      <c r="L6">
        <f t="shared" ref="L6:L14" si="2">$H$2</f>
        <v>0.2744548964694899</v>
      </c>
      <c r="M6">
        <f t="shared" ref="M6:M14" si="3">-1*L6</f>
        <v>-0.2744548964694899</v>
      </c>
    </row>
    <row r="7" spans="1:13" x14ac:dyDescent="0.15">
      <c r="A7">
        <v>0</v>
      </c>
      <c r="C7">
        <f ca="1">B4</f>
        <v>1.8352216714691878</v>
      </c>
      <c r="D7">
        <f ca="1">C7-$G$3</f>
        <v>1.7450342941672208</v>
      </c>
      <c r="F7" t="s">
        <v>12</v>
      </c>
      <c r="G7">
        <f ca="1">SUMPRODUCT(D7:D54,D10:D57)/COUNT(D7:D54)/G4</f>
        <v>-0.83707148655546804</v>
      </c>
      <c r="H7">
        <f t="shared" si="0"/>
        <v>0.2744548964694899</v>
      </c>
      <c r="I7">
        <f t="shared" si="1"/>
        <v>-0.2744548964694899</v>
      </c>
      <c r="J7" t="s">
        <v>34</v>
      </c>
      <c r="K7">
        <f ca="1">LINEST($B78:$B$125,$C78:E$125)</f>
        <v>-0.21235084021934419</v>
      </c>
      <c r="L7">
        <f t="shared" si="2"/>
        <v>0.2744548964694899</v>
      </c>
      <c r="M7">
        <f t="shared" si="3"/>
        <v>-0.2744548964694899</v>
      </c>
    </row>
    <row r="8" spans="1:13" x14ac:dyDescent="0.15">
      <c r="A8">
        <v>1</v>
      </c>
      <c r="B8">
        <f ca="1">NORMINV(RAND(),0,1)</f>
        <v>-8.2245670696463491E-2</v>
      </c>
      <c r="C8">
        <f ca="1">C7*$B$3+B8</f>
        <v>-1.7339451750187327</v>
      </c>
      <c r="D8">
        <f t="shared" ref="D8:D57" ca="1" si="4">C8-$G$3</f>
        <v>-1.8241325523206999</v>
      </c>
      <c r="F8" t="s">
        <v>13</v>
      </c>
      <c r="G8">
        <f ca="1">SUMPRODUCT(D7:D53,D11:D57)/COUNT(D7:D53)/G4</f>
        <v>0.78651831430275154</v>
      </c>
      <c r="H8">
        <f t="shared" si="0"/>
        <v>0.2744548964694899</v>
      </c>
      <c r="I8">
        <f t="shared" si="1"/>
        <v>-0.2744548964694899</v>
      </c>
      <c r="J8" t="s">
        <v>35</v>
      </c>
      <c r="K8">
        <f ca="1">LINEST($B79:$B$125,$C79:F$125)</f>
        <v>-0.26980132296670556</v>
      </c>
      <c r="L8">
        <f t="shared" si="2"/>
        <v>0.2744548964694899</v>
      </c>
      <c r="M8">
        <f t="shared" si="3"/>
        <v>-0.2744548964694899</v>
      </c>
    </row>
    <row r="9" spans="1:13" x14ac:dyDescent="0.15">
      <c r="A9">
        <v>2</v>
      </c>
      <c r="B9">
        <f t="shared" ref="B9:B57" ca="1" si="5">NORMINV(RAND(),0,1)</f>
        <v>-0.71650361801332085</v>
      </c>
      <c r="C9">
        <f ca="1">C8*$B$3+B9</f>
        <v>0.84404703950353865</v>
      </c>
      <c r="D9">
        <f t="shared" ca="1" si="4"/>
        <v>0.75385966220157152</v>
      </c>
      <c r="F9" t="s">
        <v>14</v>
      </c>
      <c r="G9">
        <f ca="1">SUMPRODUCT(D7:D52,D12:D57)/COUNT(D7:D52)/G4</f>
        <v>-0.71788432711540917</v>
      </c>
      <c r="H9">
        <f t="shared" si="0"/>
        <v>0.2744548964694899</v>
      </c>
      <c r="I9">
        <f t="shared" si="1"/>
        <v>-0.2744548964694899</v>
      </c>
      <c r="J9" t="s">
        <v>36</v>
      </c>
      <c r="K9">
        <f ca="1">LINEST($B80:$B$125,$C80:G$125)</f>
        <v>4.9819018806195145E-2</v>
      </c>
      <c r="L9">
        <f t="shared" si="2"/>
        <v>0.2744548964694899</v>
      </c>
      <c r="M9">
        <f t="shared" si="3"/>
        <v>-0.2744548964694899</v>
      </c>
    </row>
    <row r="10" spans="1:13" x14ac:dyDescent="0.15">
      <c r="A10">
        <v>3</v>
      </c>
      <c r="B10">
        <f t="shared" ca="1" si="5"/>
        <v>1.3789111916940746</v>
      </c>
      <c r="C10">
        <f t="shared" ref="C10:C56" ca="1" si="6">C9*$B$3+B10</f>
        <v>0.61926885614088978</v>
      </c>
      <c r="D10">
        <f t="shared" ca="1" si="4"/>
        <v>0.52908147883892265</v>
      </c>
      <c r="F10" t="s">
        <v>15</v>
      </c>
      <c r="G10">
        <f ca="1">SUMPRODUCT(D7:D51,D13:D57)/COUNT(D7:D51)/G4</f>
        <v>0.64140409996965075</v>
      </c>
      <c r="H10">
        <f t="shared" si="0"/>
        <v>0.2744548964694899</v>
      </c>
      <c r="I10">
        <f t="shared" si="1"/>
        <v>-0.2744548964694899</v>
      </c>
      <c r="J10" t="s">
        <v>37</v>
      </c>
      <c r="K10">
        <f ca="1">LINEST($B81:$B$125,$C81:H$125)</f>
        <v>-0.21748123814801418</v>
      </c>
      <c r="L10">
        <f t="shared" si="2"/>
        <v>0.2744548964694899</v>
      </c>
      <c r="M10">
        <f t="shared" si="3"/>
        <v>-0.2744548964694899</v>
      </c>
    </row>
    <row r="11" spans="1:13" x14ac:dyDescent="0.15">
      <c r="A11">
        <v>4</v>
      </c>
      <c r="B11">
        <f t="shared" ca="1" si="5"/>
        <v>-0.20781342643267792</v>
      </c>
      <c r="C11">
        <f t="shared" ca="1" si="6"/>
        <v>-0.76515539695947865</v>
      </c>
      <c r="D11">
        <f t="shared" ca="1" si="4"/>
        <v>-0.85534277426144578</v>
      </c>
      <c r="F11" t="s">
        <v>16</v>
      </c>
      <c r="G11">
        <f ca="1">SUMPRODUCT(D7:D50,D14:D57)/COUNT(D7:D50)/G4</f>
        <v>-0.55329520419578615</v>
      </c>
      <c r="H11">
        <f t="shared" si="0"/>
        <v>0.2744548964694899</v>
      </c>
      <c r="I11">
        <f t="shared" si="1"/>
        <v>-0.2744548964694899</v>
      </c>
      <c r="J11" t="s">
        <v>38</v>
      </c>
      <c r="K11">
        <f ca="1">LINEST($B82:$B$125,$C82:I$125)</f>
        <v>7.4099117983686916E-2</v>
      </c>
      <c r="L11">
        <f t="shared" si="2"/>
        <v>0.2744548964694899</v>
      </c>
      <c r="M11">
        <f t="shared" si="3"/>
        <v>-0.2744548964694899</v>
      </c>
    </row>
    <row r="12" spans="1:13" x14ac:dyDescent="0.15">
      <c r="A12">
        <v>5</v>
      </c>
      <c r="B12">
        <f t="shared" ca="1" si="5"/>
        <v>0.15366660745385427</v>
      </c>
      <c r="C12">
        <f t="shared" ca="1" si="6"/>
        <v>0.84230646471738513</v>
      </c>
      <c r="D12">
        <f t="shared" ca="1" si="4"/>
        <v>0.752119087415418</v>
      </c>
      <c r="F12" t="s">
        <v>17</v>
      </c>
      <c r="G12">
        <f ca="1">SUMPRODUCT(D7:D49,D15:D57)/COUNT(D7:D49)/G4</f>
        <v>0.46443033377789816</v>
      </c>
      <c r="H12">
        <f t="shared" si="0"/>
        <v>0.2744548964694899</v>
      </c>
      <c r="I12">
        <f t="shared" si="1"/>
        <v>-0.2744548964694899</v>
      </c>
      <c r="J12" t="s">
        <v>39</v>
      </c>
      <c r="K12">
        <f ca="1">LINEST($B83:$B$125,$C83:J$125)</f>
        <v>-0.14324169408596327</v>
      </c>
      <c r="L12">
        <f t="shared" si="2"/>
        <v>0.2744548964694899</v>
      </c>
      <c r="M12">
        <f t="shared" si="3"/>
        <v>-0.2744548964694899</v>
      </c>
    </row>
    <row r="13" spans="1:13" x14ac:dyDescent="0.15">
      <c r="A13">
        <v>6</v>
      </c>
      <c r="B13">
        <f t="shared" ca="1" si="5"/>
        <v>-0.15368957781101836</v>
      </c>
      <c r="C13">
        <f t="shared" ca="1" si="6"/>
        <v>-0.91176539605666496</v>
      </c>
      <c r="D13">
        <f t="shared" ca="1" si="4"/>
        <v>-1.001952773358632</v>
      </c>
      <c r="F13" t="s">
        <v>18</v>
      </c>
      <c r="G13">
        <f ca="1">SUMPRODUCT(D$7:D48,D16:D$57)/COUNT(D$7:D48)/G$4</f>
        <v>-0.39875661291197906</v>
      </c>
      <c r="H13">
        <f t="shared" si="0"/>
        <v>0.2744548964694899</v>
      </c>
      <c r="I13">
        <f t="shared" si="1"/>
        <v>-0.2744548964694899</v>
      </c>
      <c r="J13" t="s">
        <v>40</v>
      </c>
      <c r="K13">
        <f ca="1">LINEST($B84:$B$125,$C84:K$125)</f>
        <v>-0.12046933793977423</v>
      </c>
      <c r="L13">
        <f t="shared" si="2"/>
        <v>0.2744548964694899</v>
      </c>
      <c r="M13">
        <f t="shared" si="3"/>
        <v>-0.2744548964694899</v>
      </c>
    </row>
    <row r="14" spans="1:13" x14ac:dyDescent="0.15">
      <c r="A14">
        <v>7</v>
      </c>
      <c r="B14">
        <f t="shared" ca="1" si="5"/>
        <v>0.98680228072830833</v>
      </c>
      <c r="C14">
        <f t="shared" ca="1" si="6"/>
        <v>1.8073911371793068</v>
      </c>
      <c r="D14">
        <f t="shared" ca="1" si="4"/>
        <v>1.7172037598773398</v>
      </c>
      <c r="F14" t="s">
        <v>19</v>
      </c>
      <c r="G14">
        <f ca="1">SUMPRODUCT(D$7:D47,D17:D$57)/COUNT(D$7:D47)/G$4</f>
        <v>0.32788992198983385</v>
      </c>
      <c r="H14">
        <f t="shared" si="0"/>
        <v>0.2744548964694899</v>
      </c>
      <c r="I14">
        <f t="shared" si="1"/>
        <v>-0.2744548964694899</v>
      </c>
      <c r="J14" t="s">
        <v>41</v>
      </c>
      <c r="K14">
        <f ca="1">LINEST($B85:$B$125,$C85:L$125)</f>
        <v>-9.8494557349035172E-2</v>
      </c>
      <c r="L14">
        <f t="shared" si="2"/>
        <v>0.2744548964694899</v>
      </c>
      <c r="M14">
        <f t="shared" si="3"/>
        <v>-0.2744548964694899</v>
      </c>
    </row>
    <row r="15" spans="1:13" x14ac:dyDescent="0.15">
      <c r="A15">
        <v>8</v>
      </c>
      <c r="B15">
        <f t="shared" ca="1" si="5"/>
        <v>-0.67717323665797102</v>
      </c>
      <c r="C15">
        <f t="shared" ca="1" si="6"/>
        <v>-2.3038252601193472</v>
      </c>
      <c r="D15">
        <f t="shared" ca="1" si="4"/>
        <v>-2.3940126374213144</v>
      </c>
    </row>
    <row r="16" spans="1:13" x14ac:dyDescent="0.15">
      <c r="A16">
        <v>9</v>
      </c>
      <c r="B16">
        <f t="shared" ca="1" si="5"/>
        <v>0.30572262140483641</v>
      </c>
      <c r="C16">
        <f t="shared" ca="1" si="6"/>
        <v>2.3791653555122489</v>
      </c>
      <c r="D16">
        <f t="shared" ca="1" si="4"/>
        <v>2.2889779782102817</v>
      </c>
    </row>
    <row r="17" spans="1:4" x14ac:dyDescent="0.15">
      <c r="A17">
        <v>10</v>
      </c>
      <c r="B17">
        <f t="shared" ca="1" si="5"/>
        <v>0.20325942124816326</v>
      </c>
      <c r="C17">
        <f t="shared" ca="1" si="6"/>
        <v>-1.9379893987128607</v>
      </c>
      <c r="D17">
        <f t="shared" ca="1" si="4"/>
        <v>-2.0281767760148277</v>
      </c>
    </row>
    <row r="18" spans="1:4" x14ac:dyDescent="0.15">
      <c r="A18">
        <v>11</v>
      </c>
      <c r="B18">
        <f t="shared" ca="1" si="5"/>
        <v>1.1005724968152053</v>
      </c>
      <c r="C18">
        <f t="shared" ca="1" si="6"/>
        <v>2.8447629556567797</v>
      </c>
      <c r="D18">
        <f t="shared" ca="1" si="4"/>
        <v>2.7545755783548125</v>
      </c>
    </row>
    <row r="19" spans="1:4" x14ac:dyDescent="0.15">
      <c r="A19">
        <v>12</v>
      </c>
      <c r="B19">
        <f t="shared" ca="1" si="5"/>
        <v>1.030058094981724</v>
      </c>
      <c r="C19">
        <f t="shared" ca="1" si="6"/>
        <v>-1.5302285651093779</v>
      </c>
      <c r="D19">
        <f t="shared" ca="1" si="4"/>
        <v>-1.6204159424113449</v>
      </c>
    </row>
    <row r="20" spans="1:4" x14ac:dyDescent="0.15">
      <c r="A20">
        <v>13</v>
      </c>
      <c r="B20">
        <f t="shared" ca="1" si="5"/>
        <v>1.5475811520961815</v>
      </c>
      <c r="C20">
        <f t="shared" ca="1" si="6"/>
        <v>2.9247868606946215</v>
      </c>
      <c r="D20">
        <f t="shared" ca="1" si="4"/>
        <v>2.8345994833926542</v>
      </c>
    </row>
    <row r="21" spans="1:4" x14ac:dyDescent="0.15">
      <c r="A21">
        <v>14</v>
      </c>
      <c r="B21">
        <f t="shared" ca="1" si="5"/>
        <v>0.32313163931467259</v>
      </c>
      <c r="C21">
        <f t="shared" ca="1" si="6"/>
        <v>-2.3091765353104865</v>
      </c>
      <c r="D21">
        <f t="shared" ca="1" si="4"/>
        <v>-2.3993639126124537</v>
      </c>
    </row>
    <row r="22" spans="1:4" x14ac:dyDescent="0.15">
      <c r="A22">
        <v>15</v>
      </c>
      <c r="B22">
        <f t="shared" ca="1" si="5"/>
        <v>8.4816023904644475E-2</v>
      </c>
      <c r="C22">
        <f t="shared" ca="1" si="6"/>
        <v>2.1630749056840823</v>
      </c>
      <c r="D22">
        <f t="shared" ca="1" si="4"/>
        <v>2.0728875283821151</v>
      </c>
    </row>
    <row r="23" spans="1:4" x14ac:dyDescent="0.15">
      <c r="A23">
        <v>16</v>
      </c>
      <c r="B23">
        <f t="shared" ca="1" si="5"/>
        <v>-1.4756256495742857</v>
      </c>
      <c r="C23">
        <f t="shared" ca="1" si="6"/>
        <v>-3.4223930646899596</v>
      </c>
      <c r="D23">
        <f t="shared" ca="1" si="4"/>
        <v>-3.5125804419919269</v>
      </c>
    </row>
    <row r="24" spans="1:4" x14ac:dyDescent="0.15">
      <c r="A24">
        <v>17</v>
      </c>
      <c r="B24">
        <f t="shared" ca="1" si="5"/>
        <v>0.37817693170507338</v>
      </c>
      <c r="C24">
        <f t="shared" ca="1" si="6"/>
        <v>3.4583306899260373</v>
      </c>
      <c r="D24">
        <f t="shared" ca="1" si="4"/>
        <v>3.3681433126240701</v>
      </c>
    </row>
    <row r="25" spans="1:4" x14ac:dyDescent="0.15">
      <c r="A25">
        <v>18</v>
      </c>
      <c r="B25">
        <f t="shared" ca="1" si="5"/>
        <v>-0.77930708391431702</v>
      </c>
      <c r="C25">
        <f t="shared" ca="1" si="6"/>
        <v>-3.8918047048477509</v>
      </c>
      <c r="D25">
        <f t="shared" ca="1" si="4"/>
        <v>-3.9819920821497181</v>
      </c>
    </row>
    <row r="26" spans="1:4" x14ac:dyDescent="0.15">
      <c r="A26">
        <v>19</v>
      </c>
      <c r="B26">
        <f t="shared" ca="1" si="5"/>
        <v>1.4274609310429738</v>
      </c>
      <c r="C26">
        <f t="shared" ca="1" si="6"/>
        <v>4.9300851654059494</v>
      </c>
      <c r="D26">
        <f t="shared" ca="1" si="4"/>
        <v>4.8398977881039826</v>
      </c>
    </row>
    <row r="27" spans="1:4" x14ac:dyDescent="0.15">
      <c r="A27">
        <v>20</v>
      </c>
      <c r="B27">
        <f t="shared" ca="1" si="5"/>
        <v>0.80645368137605078</v>
      </c>
      <c r="C27">
        <f t="shared" ca="1" si="6"/>
        <v>-3.6306229674893036</v>
      </c>
      <c r="D27">
        <f t="shared" ca="1" si="4"/>
        <v>-3.7208103447912708</v>
      </c>
    </row>
    <row r="28" spans="1:4" x14ac:dyDescent="0.15">
      <c r="A28">
        <v>21</v>
      </c>
      <c r="B28">
        <f t="shared" ca="1" si="5"/>
        <v>-0.56814168269838916</v>
      </c>
      <c r="C28">
        <f t="shared" ca="1" si="6"/>
        <v>2.6994189880419843</v>
      </c>
      <c r="D28">
        <f t="shared" ca="1" si="4"/>
        <v>2.6092316107400171</v>
      </c>
    </row>
    <row r="29" spans="1:4" x14ac:dyDescent="0.15">
      <c r="A29">
        <v>22</v>
      </c>
      <c r="B29">
        <f t="shared" ca="1" si="5"/>
        <v>-2.2148518399229107</v>
      </c>
      <c r="C29">
        <f t="shared" ca="1" si="6"/>
        <v>-4.6443289291606966</v>
      </c>
      <c r="D29">
        <f t="shared" ca="1" si="4"/>
        <v>-4.7345163064626634</v>
      </c>
    </row>
    <row r="30" spans="1:4" x14ac:dyDescent="0.15">
      <c r="A30">
        <v>23</v>
      </c>
      <c r="B30">
        <f t="shared" ca="1" si="5"/>
        <v>1.3441660496884795</v>
      </c>
      <c r="C30">
        <f t="shared" ca="1" si="6"/>
        <v>5.5240620859331067</v>
      </c>
      <c r="D30">
        <f t="shared" ca="1" si="4"/>
        <v>5.4338747086311399</v>
      </c>
    </row>
    <row r="31" spans="1:4" x14ac:dyDescent="0.15">
      <c r="A31">
        <v>24</v>
      </c>
      <c r="B31">
        <f t="shared" ca="1" si="5"/>
        <v>1.5298045732556182</v>
      </c>
      <c r="C31">
        <f t="shared" ca="1" si="6"/>
        <v>-3.4418513040841781</v>
      </c>
      <c r="D31">
        <f t="shared" ca="1" si="4"/>
        <v>-3.5320386813861453</v>
      </c>
    </row>
    <row r="32" spans="1:4" x14ac:dyDescent="0.15">
      <c r="A32">
        <v>25</v>
      </c>
      <c r="B32">
        <f t="shared" ca="1" si="5"/>
        <v>-0.30336709878887325</v>
      </c>
      <c r="C32">
        <f t="shared" ca="1" si="6"/>
        <v>2.794299074886887</v>
      </c>
      <c r="D32">
        <f t="shared" ca="1" si="4"/>
        <v>2.7041116975849198</v>
      </c>
    </row>
    <row r="33" spans="1:4" x14ac:dyDescent="0.15">
      <c r="A33">
        <v>26</v>
      </c>
      <c r="B33">
        <f t="shared" ca="1" si="5"/>
        <v>-0.69241485823352744</v>
      </c>
      <c r="C33">
        <f t="shared" ca="1" si="6"/>
        <v>-3.2072840256317257</v>
      </c>
      <c r="D33">
        <f t="shared" ca="1" si="4"/>
        <v>-3.2974714029336929</v>
      </c>
    </row>
    <row r="34" spans="1:4" x14ac:dyDescent="0.15">
      <c r="A34">
        <v>27</v>
      </c>
      <c r="B34">
        <f t="shared" ca="1" si="5"/>
        <v>-0.6577790500534928</v>
      </c>
      <c r="C34">
        <f t="shared" ca="1" si="6"/>
        <v>2.2287765730150602</v>
      </c>
      <c r="D34">
        <f t="shared" ca="1" si="4"/>
        <v>2.1385891957130929</v>
      </c>
    </row>
    <row r="35" spans="1:4" x14ac:dyDescent="0.15">
      <c r="A35">
        <v>28</v>
      </c>
      <c r="B35">
        <f t="shared" ca="1" si="5"/>
        <v>0.7404259471763136</v>
      </c>
      <c r="C35">
        <f t="shared" ca="1" si="6"/>
        <v>-1.2654729685372406</v>
      </c>
      <c r="D35">
        <f t="shared" ca="1" si="4"/>
        <v>-1.3556603458392078</v>
      </c>
    </row>
    <row r="36" spans="1:4" x14ac:dyDescent="0.15">
      <c r="A36">
        <v>29</v>
      </c>
      <c r="B36">
        <f t="shared" ca="1" si="5"/>
        <v>-0.80262433930607413</v>
      </c>
      <c r="C36">
        <f t="shared" ca="1" si="6"/>
        <v>0.33630133237744242</v>
      </c>
      <c r="D36">
        <f t="shared" ca="1" si="4"/>
        <v>0.24611395507547529</v>
      </c>
    </row>
    <row r="37" spans="1:4" x14ac:dyDescent="0.15">
      <c r="A37">
        <v>30</v>
      </c>
      <c r="B37">
        <f t="shared" ca="1" si="5"/>
        <v>1.2090185385836467</v>
      </c>
      <c r="C37">
        <f t="shared" ca="1" si="6"/>
        <v>0.90634733944394852</v>
      </c>
      <c r="D37">
        <f t="shared" ca="1" si="4"/>
        <v>0.81615996214198139</v>
      </c>
    </row>
    <row r="38" spans="1:4" x14ac:dyDescent="0.15">
      <c r="A38">
        <v>31</v>
      </c>
      <c r="B38">
        <f t="shared" ca="1" si="5"/>
        <v>-0.72603740414970208</v>
      </c>
      <c r="C38">
        <f t="shared" ca="1" si="6"/>
        <v>-1.5417500096492558</v>
      </c>
      <c r="D38">
        <f t="shared" ca="1" si="4"/>
        <v>-1.6319373869512228</v>
      </c>
    </row>
    <row r="39" spans="1:4" x14ac:dyDescent="0.15">
      <c r="A39">
        <v>32</v>
      </c>
      <c r="B39">
        <f t="shared" ca="1" si="5"/>
        <v>0.21115356241061456</v>
      </c>
      <c r="C39">
        <f t="shared" ca="1" si="6"/>
        <v>1.5987285710949446</v>
      </c>
      <c r="D39">
        <f t="shared" ca="1" si="4"/>
        <v>1.5085411937929774</v>
      </c>
    </row>
    <row r="40" spans="1:4" x14ac:dyDescent="0.15">
      <c r="A40">
        <v>33</v>
      </c>
      <c r="B40">
        <f t="shared" ca="1" si="5"/>
        <v>0.87634242635556237</v>
      </c>
      <c r="C40">
        <f t="shared" ca="1" si="6"/>
        <v>-0.56251328762988773</v>
      </c>
      <c r="D40">
        <f t="shared" ca="1" si="4"/>
        <v>-0.65270066493185486</v>
      </c>
    </row>
    <row r="41" spans="1:4" x14ac:dyDescent="0.15">
      <c r="A41">
        <v>34</v>
      </c>
      <c r="B41">
        <f t="shared" ca="1" si="5"/>
        <v>0.92652834976650822</v>
      </c>
      <c r="C41">
        <f t="shared" ca="1" si="6"/>
        <v>1.4327903086334071</v>
      </c>
      <c r="D41">
        <f t="shared" ca="1" si="4"/>
        <v>1.3426029313314398</v>
      </c>
    </row>
    <row r="42" spans="1:4" x14ac:dyDescent="0.15">
      <c r="A42">
        <v>35</v>
      </c>
      <c r="B42">
        <f t="shared" ca="1" si="5"/>
        <v>-7.9045058877086571E-2</v>
      </c>
      <c r="C42">
        <f t="shared" ca="1" si="6"/>
        <v>-1.3685563366471529</v>
      </c>
      <c r="D42">
        <f t="shared" ca="1" si="4"/>
        <v>-1.4587437139491199</v>
      </c>
    </row>
    <row r="43" spans="1:4" x14ac:dyDescent="0.15">
      <c r="A43">
        <v>36</v>
      </c>
      <c r="B43">
        <f t="shared" ca="1" si="5"/>
        <v>-0.4356024642439365</v>
      </c>
      <c r="C43">
        <f t="shared" ca="1" si="6"/>
        <v>0.79609823873850116</v>
      </c>
      <c r="D43">
        <f t="shared" ca="1" si="4"/>
        <v>0.70591086143653403</v>
      </c>
    </row>
    <row r="44" spans="1:4" x14ac:dyDescent="0.15">
      <c r="A44">
        <v>37</v>
      </c>
      <c r="B44">
        <f t="shared" ca="1" si="5"/>
        <v>-0.57303322797302647</v>
      </c>
      <c r="C44">
        <f t="shared" ca="1" si="6"/>
        <v>-1.2895216428376775</v>
      </c>
      <c r="D44">
        <f t="shared" ca="1" si="4"/>
        <v>-1.3797090201396447</v>
      </c>
    </row>
    <row r="45" spans="1:4" x14ac:dyDescent="0.15">
      <c r="A45">
        <v>38</v>
      </c>
      <c r="B45">
        <f t="shared" ca="1" si="5"/>
        <v>0.56202672610723026</v>
      </c>
      <c r="C45">
        <f t="shared" ca="1" si="6"/>
        <v>1.7225962046611401</v>
      </c>
      <c r="D45">
        <f t="shared" ca="1" si="4"/>
        <v>1.632408827359173</v>
      </c>
    </row>
    <row r="46" spans="1:4" x14ac:dyDescent="0.15">
      <c r="A46">
        <v>39</v>
      </c>
      <c r="B46">
        <f t="shared" ca="1" si="5"/>
        <v>0.37807814770812381</v>
      </c>
      <c r="C46">
        <f t="shared" ca="1" si="6"/>
        <v>-1.1722584364869022</v>
      </c>
      <c r="D46">
        <f t="shared" ca="1" si="4"/>
        <v>-1.2624458137888692</v>
      </c>
    </row>
    <row r="47" spans="1:4" x14ac:dyDescent="0.15">
      <c r="A47">
        <v>40</v>
      </c>
      <c r="B47">
        <f t="shared" ca="1" si="5"/>
        <v>0.12714214860476494</v>
      </c>
      <c r="C47">
        <f t="shared" ca="1" si="6"/>
        <v>1.1821747414429771</v>
      </c>
      <c r="D47">
        <f t="shared" ca="1" si="4"/>
        <v>1.0919873641410098</v>
      </c>
    </row>
    <row r="48" spans="1:4" x14ac:dyDescent="0.15">
      <c r="A48">
        <v>41</v>
      </c>
      <c r="B48">
        <f t="shared" ca="1" si="5"/>
        <v>0.85813660696799521</v>
      </c>
      <c r="C48">
        <f t="shared" ca="1" si="6"/>
        <v>-0.20582066033068425</v>
      </c>
      <c r="D48">
        <f t="shared" ca="1" si="4"/>
        <v>-0.29600803763265138</v>
      </c>
    </row>
    <row r="49" spans="1:4" x14ac:dyDescent="0.15">
      <c r="A49">
        <v>42</v>
      </c>
      <c r="B49">
        <f t="shared" ca="1" si="5"/>
        <v>0.27418464148023075</v>
      </c>
      <c r="C49">
        <f t="shared" ca="1" si="6"/>
        <v>0.45942323577784661</v>
      </c>
      <c r="D49">
        <f t="shared" ca="1" si="4"/>
        <v>0.36923585847587947</v>
      </c>
    </row>
    <row r="50" spans="1:4" x14ac:dyDescent="0.15">
      <c r="A50">
        <v>43</v>
      </c>
      <c r="B50">
        <f t="shared" ca="1" si="5"/>
        <v>1.1555950727764754</v>
      </c>
      <c r="C50">
        <f t="shared" ca="1" si="6"/>
        <v>0.74211416057641344</v>
      </c>
      <c r="D50">
        <f t="shared" ca="1" si="4"/>
        <v>0.65192678327444631</v>
      </c>
    </row>
    <row r="51" spans="1:4" x14ac:dyDescent="0.15">
      <c r="A51">
        <v>44</v>
      </c>
      <c r="B51">
        <f t="shared" ca="1" si="5"/>
        <v>-0.38320118013639953</v>
      </c>
      <c r="C51">
        <f t="shared" ca="1" si="6"/>
        <v>-1.0511039246551717</v>
      </c>
      <c r="D51">
        <f t="shared" ca="1" si="4"/>
        <v>-1.1412913019571387</v>
      </c>
    </row>
    <row r="52" spans="1:4" x14ac:dyDescent="0.15">
      <c r="A52">
        <v>45</v>
      </c>
      <c r="B52">
        <f t="shared" ca="1" si="5"/>
        <v>1.4653942386586901E-2</v>
      </c>
      <c r="C52">
        <f t="shared" ca="1" si="6"/>
        <v>0.96064747457624144</v>
      </c>
      <c r="D52">
        <f t="shared" ca="1" si="4"/>
        <v>0.87046009727427431</v>
      </c>
    </row>
    <row r="53" spans="1:4" x14ac:dyDescent="0.15">
      <c r="A53">
        <v>46</v>
      </c>
      <c r="B53">
        <f t="shared" ca="1" si="5"/>
        <v>-0.15539943623130528</v>
      </c>
      <c r="C53">
        <f t="shared" ca="1" si="6"/>
        <v>-1.0199821633499226</v>
      </c>
      <c r="D53">
        <f t="shared" ca="1" si="4"/>
        <v>-1.1101695406518899</v>
      </c>
    </row>
    <row r="54" spans="1:4" x14ac:dyDescent="0.15">
      <c r="A54">
        <v>47</v>
      </c>
      <c r="B54">
        <f t="shared" ca="1" si="5"/>
        <v>-1.8609346966059885</v>
      </c>
      <c r="C54">
        <f t="shared" ca="1" si="6"/>
        <v>-0.94295074959105818</v>
      </c>
      <c r="D54">
        <f t="shared" ca="1" si="4"/>
        <v>-1.0331381268930253</v>
      </c>
    </row>
    <row r="55" spans="1:4" x14ac:dyDescent="0.15">
      <c r="A55">
        <v>48</v>
      </c>
      <c r="B55">
        <f t="shared" ca="1" si="5"/>
        <v>4.6827880264561701E-2</v>
      </c>
      <c r="C55">
        <f t="shared" ca="1" si="6"/>
        <v>0.8954835548965141</v>
      </c>
      <c r="D55">
        <f t="shared" ca="1" si="4"/>
        <v>0.80529617759454697</v>
      </c>
    </row>
    <row r="56" spans="1:4" x14ac:dyDescent="0.15">
      <c r="A56">
        <v>49</v>
      </c>
      <c r="B56">
        <f t="shared" ca="1" si="5"/>
        <v>1.5331649558166689</v>
      </c>
      <c r="C56">
        <f t="shared" ca="1" si="6"/>
        <v>0.72722975640980614</v>
      </c>
      <c r="D56">
        <f t="shared" ca="1" si="4"/>
        <v>0.63704237910783901</v>
      </c>
    </row>
    <row r="57" spans="1:4" x14ac:dyDescent="0.15">
      <c r="A57">
        <v>50</v>
      </c>
      <c r="B57">
        <f t="shared" ca="1" si="5"/>
        <v>-0.25056881632158279</v>
      </c>
      <c r="C57">
        <f ca="1">C56*$B$3+B57</f>
        <v>-0.9050755970904083</v>
      </c>
      <c r="D57">
        <f t="shared" ca="1" si="4"/>
        <v>-0.99526297439237543</v>
      </c>
    </row>
    <row r="74" spans="2:12" x14ac:dyDescent="0.15">
      <c r="B74" t="s">
        <v>21</v>
      </c>
      <c r="C74" t="s">
        <v>22</v>
      </c>
      <c r="D74" t="s">
        <v>23</v>
      </c>
      <c r="E74" t="s">
        <v>24</v>
      </c>
      <c r="F74" t="s">
        <v>25</v>
      </c>
      <c r="G74" t="s">
        <v>26</v>
      </c>
      <c r="H74" t="s">
        <v>27</v>
      </c>
      <c r="I74" t="s">
        <v>28</v>
      </c>
      <c r="J74" t="s">
        <v>29</v>
      </c>
      <c r="K74" t="s">
        <v>30</v>
      </c>
      <c r="L74" t="s">
        <v>31</v>
      </c>
    </row>
    <row r="75" spans="2:12" x14ac:dyDescent="0.15">
      <c r="B75">
        <f t="shared" ref="B75:B106" ca="1" si="7">C7</f>
        <v>1.8352216714691878</v>
      </c>
    </row>
    <row r="76" spans="2:12" x14ac:dyDescent="0.15">
      <c r="B76">
        <f t="shared" ca="1" si="7"/>
        <v>-1.7339451750187327</v>
      </c>
      <c r="C76">
        <f ca="1">B75</f>
        <v>1.8352216714691878</v>
      </c>
    </row>
    <row r="77" spans="2:12" x14ac:dyDescent="0.15">
      <c r="B77">
        <f t="shared" ca="1" si="7"/>
        <v>0.84404703950353865</v>
      </c>
      <c r="C77">
        <f t="shared" ref="C77:C125" ca="1" si="8">B76</f>
        <v>-1.7339451750187327</v>
      </c>
      <c r="D77">
        <f ca="1">B75</f>
        <v>1.8352216714691878</v>
      </c>
    </row>
    <row r="78" spans="2:12" x14ac:dyDescent="0.15">
      <c r="B78">
        <f t="shared" ca="1" si="7"/>
        <v>0.61926885614088978</v>
      </c>
      <c r="C78">
        <f t="shared" ca="1" si="8"/>
        <v>0.84404703950353865</v>
      </c>
      <c r="D78">
        <f t="shared" ref="D78:D125" ca="1" si="9">B76</f>
        <v>-1.7339451750187327</v>
      </c>
      <c r="E78">
        <f ca="1">B75</f>
        <v>1.8352216714691878</v>
      </c>
    </row>
    <row r="79" spans="2:12" x14ac:dyDescent="0.15">
      <c r="B79">
        <f t="shared" ca="1" si="7"/>
        <v>-0.76515539695947865</v>
      </c>
      <c r="C79">
        <f t="shared" ca="1" si="8"/>
        <v>0.61926885614088978</v>
      </c>
      <c r="D79">
        <f t="shared" ca="1" si="9"/>
        <v>0.84404703950353865</v>
      </c>
      <c r="E79">
        <f t="shared" ref="E79:E125" ca="1" si="10">B76</f>
        <v>-1.7339451750187327</v>
      </c>
      <c r="F79">
        <f ca="1">B75</f>
        <v>1.8352216714691878</v>
      </c>
    </row>
    <row r="80" spans="2:12" x14ac:dyDescent="0.15">
      <c r="B80">
        <f t="shared" ca="1" si="7"/>
        <v>0.84230646471738513</v>
      </c>
      <c r="C80">
        <f t="shared" ca="1" si="8"/>
        <v>-0.76515539695947865</v>
      </c>
      <c r="D80">
        <f t="shared" ca="1" si="9"/>
        <v>0.61926885614088978</v>
      </c>
      <c r="E80">
        <f t="shared" ca="1" si="10"/>
        <v>0.84404703950353865</v>
      </c>
      <c r="F80">
        <f t="shared" ref="F80:F125" ca="1" si="11">B76</f>
        <v>-1.7339451750187327</v>
      </c>
      <c r="G80">
        <f ca="1">B75</f>
        <v>1.8352216714691878</v>
      </c>
    </row>
    <row r="81" spans="2:12" x14ac:dyDescent="0.15">
      <c r="B81">
        <f t="shared" ca="1" si="7"/>
        <v>-0.91176539605666496</v>
      </c>
      <c r="C81">
        <f t="shared" ca="1" si="8"/>
        <v>0.84230646471738513</v>
      </c>
      <c r="D81">
        <f t="shared" ca="1" si="9"/>
        <v>-0.76515539695947865</v>
      </c>
      <c r="E81">
        <f t="shared" ca="1" si="10"/>
        <v>0.61926885614088978</v>
      </c>
      <c r="F81">
        <f t="shared" ca="1" si="11"/>
        <v>0.84404703950353865</v>
      </c>
      <c r="G81">
        <f t="shared" ref="G81:G125" ca="1" si="12">B76</f>
        <v>-1.7339451750187327</v>
      </c>
      <c r="H81">
        <f ca="1">B75</f>
        <v>1.8352216714691878</v>
      </c>
    </row>
    <row r="82" spans="2:12" x14ac:dyDescent="0.15">
      <c r="B82">
        <f t="shared" ca="1" si="7"/>
        <v>1.8073911371793068</v>
      </c>
      <c r="C82">
        <f t="shared" ca="1" si="8"/>
        <v>-0.91176539605666496</v>
      </c>
      <c r="D82">
        <f t="shared" ca="1" si="9"/>
        <v>0.84230646471738513</v>
      </c>
      <c r="E82">
        <f t="shared" ca="1" si="10"/>
        <v>-0.76515539695947865</v>
      </c>
      <c r="F82">
        <f t="shared" ca="1" si="11"/>
        <v>0.61926885614088978</v>
      </c>
      <c r="G82">
        <f t="shared" ca="1" si="12"/>
        <v>0.84404703950353865</v>
      </c>
      <c r="H82">
        <f t="shared" ref="H82:H125" ca="1" si="13">B76</f>
        <v>-1.7339451750187327</v>
      </c>
      <c r="I82">
        <f ca="1">B75</f>
        <v>1.8352216714691878</v>
      </c>
    </row>
    <row r="83" spans="2:12" x14ac:dyDescent="0.15">
      <c r="B83">
        <f t="shared" ca="1" si="7"/>
        <v>-2.3038252601193472</v>
      </c>
      <c r="C83">
        <f t="shared" ca="1" si="8"/>
        <v>1.8073911371793068</v>
      </c>
      <c r="D83">
        <f t="shared" ca="1" si="9"/>
        <v>-0.91176539605666496</v>
      </c>
      <c r="E83">
        <f t="shared" ca="1" si="10"/>
        <v>0.84230646471738513</v>
      </c>
      <c r="F83">
        <f t="shared" ca="1" si="11"/>
        <v>-0.76515539695947865</v>
      </c>
      <c r="G83">
        <f t="shared" ca="1" si="12"/>
        <v>0.61926885614088978</v>
      </c>
      <c r="H83">
        <f t="shared" ca="1" si="13"/>
        <v>0.84404703950353865</v>
      </c>
      <c r="I83">
        <f t="shared" ref="I83:I125" ca="1" si="14">B76</f>
        <v>-1.7339451750187327</v>
      </c>
      <c r="J83">
        <f ca="1">B75</f>
        <v>1.8352216714691878</v>
      </c>
    </row>
    <row r="84" spans="2:12" x14ac:dyDescent="0.15">
      <c r="B84">
        <f t="shared" ca="1" si="7"/>
        <v>2.3791653555122489</v>
      </c>
      <c r="C84">
        <f t="shared" ca="1" si="8"/>
        <v>-2.3038252601193472</v>
      </c>
      <c r="D84">
        <f t="shared" ca="1" si="9"/>
        <v>1.8073911371793068</v>
      </c>
      <c r="E84">
        <f t="shared" ca="1" si="10"/>
        <v>-0.91176539605666496</v>
      </c>
      <c r="F84">
        <f t="shared" ca="1" si="11"/>
        <v>0.84230646471738513</v>
      </c>
      <c r="G84">
        <f t="shared" ca="1" si="12"/>
        <v>-0.76515539695947865</v>
      </c>
      <c r="H84">
        <f t="shared" ca="1" si="13"/>
        <v>0.61926885614088978</v>
      </c>
      <c r="I84">
        <f t="shared" ca="1" si="14"/>
        <v>0.84404703950353865</v>
      </c>
      <c r="J84">
        <f t="shared" ref="J84:J125" ca="1" si="15">B76</f>
        <v>-1.7339451750187327</v>
      </c>
      <c r="K84">
        <f ca="1">B75</f>
        <v>1.8352216714691878</v>
      </c>
    </row>
    <row r="85" spans="2:12" x14ac:dyDescent="0.15">
      <c r="B85">
        <f t="shared" ca="1" si="7"/>
        <v>-1.9379893987128607</v>
      </c>
      <c r="C85">
        <f t="shared" ca="1" si="8"/>
        <v>2.3791653555122489</v>
      </c>
      <c r="D85">
        <f t="shared" ca="1" si="9"/>
        <v>-2.3038252601193472</v>
      </c>
      <c r="E85">
        <f t="shared" ca="1" si="10"/>
        <v>1.8073911371793068</v>
      </c>
      <c r="F85">
        <f t="shared" ca="1" si="11"/>
        <v>-0.91176539605666496</v>
      </c>
      <c r="G85">
        <f t="shared" ca="1" si="12"/>
        <v>0.84230646471738513</v>
      </c>
      <c r="H85">
        <f t="shared" ca="1" si="13"/>
        <v>-0.76515539695947865</v>
      </c>
      <c r="I85">
        <f t="shared" ca="1" si="14"/>
        <v>0.61926885614088978</v>
      </c>
      <c r="J85">
        <f t="shared" ca="1" si="15"/>
        <v>0.84404703950353865</v>
      </c>
      <c r="K85">
        <f t="shared" ref="K85:K125" ca="1" si="16">B76</f>
        <v>-1.7339451750187327</v>
      </c>
      <c r="L85">
        <f ca="1">B75</f>
        <v>1.8352216714691878</v>
      </c>
    </row>
    <row r="86" spans="2:12" x14ac:dyDescent="0.15">
      <c r="B86">
        <f t="shared" ca="1" si="7"/>
        <v>2.8447629556567797</v>
      </c>
      <c r="C86">
        <f t="shared" ca="1" si="8"/>
        <v>-1.9379893987128607</v>
      </c>
      <c r="D86">
        <f t="shared" ca="1" si="9"/>
        <v>2.3791653555122489</v>
      </c>
      <c r="E86">
        <f t="shared" ca="1" si="10"/>
        <v>-2.3038252601193472</v>
      </c>
      <c r="F86">
        <f t="shared" ca="1" si="11"/>
        <v>1.8073911371793068</v>
      </c>
      <c r="G86">
        <f t="shared" ca="1" si="12"/>
        <v>-0.91176539605666496</v>
      </c>
      <c r="H86">
        <f t="shared" ca="1" si="13"/>
        <v>0.84230646471738513</v>
      </c>
      <c r="I86">
        <f t="shared" ca="1" si="14"/>
        <v>-0.76515539695947865</v>
      </c>
      <c r="J86">
        <f t="shared" ca="1" si="15"/>
        <v>0.61926885614088978</v>
      </c>
      <c r="K86">
        <f t="shared" ca="1" si="16"/>
        <v>0.84404703950353865</v>
      </c>
      <c r="L86">
        <f t="shared" ref="L86:L125" ca="1" si="17">B76</f>
        <v>-1.7339451750187327</v>
      </c>
    </row>
    <row r="87" spans="2:12" x14ac:dyDescent="0.15">
      <c r="B87">
        <f t="shared" ca="1" si="7"/>
        <v>-1.5302285651093779</v>
      </c>
      <c r="C87">
        <f t="shared" ca="1" si="8"/>
        <v>2.8447629556567797</v>
      </c>
      <c r="D87">
        <f t="shared" ca="1" si="9"/>
        <v>-1.9379893987128607</v>
      </c>
      <c r="E87">
        <f t="shared" ca="1" si="10"/>
        <v>2.3791653555122489</v>
      </c>
      <c r="F87">
        <f t="shared" ca="1" si="11"/>
        <v>-2.3038252601193472</v>
      </c>
      <c r="G87">
        <f t="shared" ca="1" si="12"/>
        <v>1.8073911371793068</v>
      </c>
      <c r="H87">
        <f t="shared" ca="1" si="13"/>
        <v>-0.91176539605666496</v>
      </c>
      <c r="I87">
        <f t="shared" ca="1" si="14"/>
        <v>0.84230646471738513</v>
      </c>
      <c r="J87">
        <f t="shared" ca="1" si="15"/>
        <v>-0.76515539695947865</v>
      </c>
      <c r="K87">
        <f t="shared" ca="1" si="16"/>
        <v>0.61926885614088978</v>
      </c>
      <c r="L87">
        <f t="shared" ca="1" si="17"/>
        <v>0.84404703950353865</v>
      </c>
    </row>
    <row r="88" spans="2:12" x14ac:dyDescent="0.15">
      <c r="B88">
        <f t="shared" ca="1" si="7"/>
        <v>2.9247868606946215</v>
      </c>
      <c r="C88">
        <f t="shared" ca="1" si="8"/>
        <v>-1.5302285651093779</v>
      </c>
      <c r="D88">
        <f t="shared" ca="1" si="9"/>
        <v>2.8447629556567797</v>
      </c>
      <c r="E88">
        <f t="shared" ca="1" si="10"/>
        <v>-1.9379893987128607</v>
      </c>
      <c r="F88">
        <f t="shared" ca="1" si="11"/>
        <v>2.3791653555122489</v>
      </c>
      <c r="G88">
        <f t="shared" ca="1" si="12"/>
        <v>-2.3038252601193472</v>
      </c>
      <c r="H88">
        <f t="shared" ca="1" si="13"/>
        <v>1.8073911371793068</v>
      </c>
      <c r="I88">
        <f t="shared" ca="1" si="14"/>
        <v>-0.91176539605666496</v>
      </c>
      <c r="J88">
        <f t="shared" ca="1" si="15"/>
        <v>0.84230646471738513</v>
      </c>
      <c r="K88">
        <f t="shared" ca="1" si="16"/>
        <v>-0.76515539695947865</v>
      </c>
      <c r="L88">
        <f t="shared" ca="1" si="17"/>
        <v>0.61926885614088978</v>
      </c>
    </row>
    <row r="89" spans="2:12" x14ac:dyDescent="0.15">
      <c r="B89">
        <f t="shared" ca="1" si="7"/>
        <v>-2.3091765353104865</v>
      </c>
      <c r="C89">
        <f t="shared" ca="1" si="8"/>
        <v>2.9247868606946215</v>
      </c>
      <c r="D89">
        <f t="shared" ca="1" si="9"/>
        <v>-1.5302285651093779</v>
      </c>
      <c r="E89">
        <f t="shared" ca="1" si="10"/>
        <v>2.8447629556567797</v>
      </c>
      <c r="F89">
        <f t="shared" ca="1" si="11"/>
        <v>-1.9379893987128607</v>
      </c>
      <c r="G89">
        <f t="shared" ca="1" si="12"/>
        <v>2.3791653555122489</v>
      </c>
      <c r="H89">
        <f t="shared" ca="1" si="13"/>
        <v>-2.3038252601193472</v>
      </c>
      <c r="I89">
        <f t="shared" ca="1" si="14"/>
        <v>1.8073911371793068</v>
      </c>
      <c r="J89">
        <f t="shared" ca="1" si="15"/>
        <v>-0.91176539605666496</v>
      </c>
      <c r="K89">
        <f t="shared" ca="1" si="16"/>
        <v>0.84230646471738513</v>
      </c>
      <c r="L89">
        <f t="shared" ca="1" si="17"/>
        <v>-0.76515539695947865</v>
      </c>
    </row>
    <row r="90" spans="2:12" x14ac:dyDescent="0.15">
      <c r="B90">
        <f t="shared" ca="1" si="7"/>
        <v>2.1630749056840823</v>
      </c>
      <c r="C90">
        <f t="shared" ca="1" si="8"/>
        <v>-2.3091765353104865</v>
      </c>
      <c r="D90">
        <f t="shared" ca="1" si="9"/>
        <v>2.9247868606946215</v>
      </c>
      <c r="E90">
        <f t="shared" ca="1" si="10"/>
        <v>-1.5302285651093779</v>
      </c>
      <c r="F90">
        <f t="shared" ca="1" si="11"/>
        <v>2.8447629556567797</v>
      </c>
      <c r="G90">
        <f t="shared" ca="1" si="12"/>
        <v>-1.9379893987128607</v>
      </c>
      <c r="H90">
        <f t="shared" ca="1" si="13"/>
        <v>2.3791653555122489</v>
      </c>
      <c r="I90">
        <f t="shared" ca="1" si="14"/>
        <v>-2.3038252601193472</v>
      </c>
      <c r="J90">
        <f t="shared" ca="1" si="15"/>
        <v>1.8073911371793068</v>
      </c>
      <c r="K90">
        <f t="shared" ca="1" si="16"/>
        <v>-0.91176539605666496</v>
      </c>
      <c r="L90">
        <f t="shared" ca="1" si="17"/>
        <v>0.84230646471738513</v>
      </c>
    </row>
    <row r="91" spans="2:12" x14ac:dyDescent="0.15">
      <c r="B91">
        <f t="shared" ca="1" si="7"/>
        <v>-3.4223930646899596</v>
      </c>
      <c r="C91">
        <f t="shared" ca="1" si="8"/>
        <v>2.1630749056840823</v>
      </c>
      <c r="D91">
        <f t="shared" ca="1" si="9"/>
        <v>-2.3091765353104865</v>
      </c>
      <c r="E91">
        <f t="shared" ca="1" si="10"/>
        <v>2.9247868606946215</v>
      </c>
      <c r="F91">
        <f t="shared" ca="1" si="11"/>
        <v>-1.5302285651093779</v>
      </c>
      <c r="G91">
        <f t="shared" ca="1" si="12"/>
        <v>2.8447629556567797</v>
      </c>
      <c r="H91">
        <f t="shared" ca="1" si="13"/>
        <v>-1.9379893987128607</v>
      </c>
      <c r="I91">
        <f t="shared" ca="1" si="14"/>
        <v>2.3791653555122489</v>
      </c>
      <c r="J91">
        <f t="shared" ca="1" si="15"/>
        <v>-2.3038252601193472</v>
      </c>
      <c r="K91">
        <f t="shared" ca="1" si="16"/>
        <v>1.8073911371793068</v>
      </c>
      <c r="L91">
        <f t="shared" ca="1" si="17"/>
        <v>-0.91176539605666496</v>
      </c>
    </row>
    <row r="92" spans="2:12" x14ac:dyDescent="0.15">
      <c r="B92">
        <f t="shared" ca="1" si="7"/>
        <v>3.4583306899260373</v>
      </c>
      <c r="C92">
        <f t="shared" ca="1" si="8"/>
        <v>-3.4223930646899596</v>
      </c>
      <c r="D92">
        <f t="shared" ca="1" si="9"/>
        <v>2.1630749056840823</v>
      </c>
      <c r="E92">
        <f t="shared" ca="1" si="10"/>
        <v>-2.3091765353104865</v>
      </c>
      <c r="F92">
        <f t="shared" ca="1" si="11"/>
        <v>2.9247868606946215</v>
      </c>
      <c r="G92">
        <f t="shared" ca="1" si="12"/>
        <v>-1.5302285651093779</v>
      </c>
      <c r="H92">
        <f t="shared" ca="1" si="13"/>
        <v>2.8447629556567797</v>
      </c>
      <c r="I92">
        <f t="shared" ca="1" si="14"/>
        <v>-1.9379893987128607</v>
      </c>
      <c r="J92">
        <f t="shared" ca="1" si="15"/>
        <v>2.3791653555122489</v>
      </c>
      <c r="K92">
        <f t="shared" ca="1" si="16"/>
        <v>-2.3038252601193472</v>
      </c>
      <c r="L92">
        <f t="shared" ca="1" si="17"/>
        <v>1.8073911371793068</v>
      </c>
    </row>
    <row r="93" spans="2:12" x14ac:dyDescent="0.15">
      <c r="B93">
        <f t="shared" ca="1" si="7"/>
        <v>-3.8918047048477509</v>
      </c>
      <c r="C93">
        <f t="shared" ca="1" si="8"/>
        <v>3.4583306899260373</v>
      </c>
      <c r="D93">
        <f t="shared" ca="1" si="9"/>
        <v>-3.4223930646899596</v>
      </c>
      <c r="E93">
        <f t="shared" ca="1" si="10"/>
        <v>2.1630749056840823</v>
      </c>
      <c r="F93">
        <f t="shared" ca="1" si="11"/>
        <v>-2.3091765353104865</v>
      </c>
      <c r="G93">
        <f t="shared" ca="1" si="12"/>
        <v>2.9247868606946215</v>
      </c>
      <c r="H93">
        <f t="shared" ca="1" si="13"/>
        <v>-1.5302285651093779</v>
      </c>
      <c r="I93">
        <f t="shared" ca="1" si="14"/>
        <v>2.8447629556567797</v>
      </c>
      <c r="J93">
        <f t="shared" ca="1" si="15"/>
        <v>-1.9379893987128607</v>
      </c>
      <c r="K93">
        <f t="shared" ca="1" si="16"/>
        <v>2.3791653555122489</v>
      </c>
      <c r="L93">
        <f t="shared" ca="1" si="17"/>
        <v>-2.3038252601193472</v>
      </c>
    </row>
    <row r="94" spans="2:12" x14ac:dyDescent="0.15">
      <c r="B94">
        <f t="shared" ca="1" si="7"/>
        <v>4.9300851654059494</v>
      </c>
      <c r="C94">
        <f t="shared" ca="1" si="8"/>
        <v>-3.8918047048477509</v>
      </c>
      <c r="D94">
        <f t="shared" ca="1" si="9"/>
        <v>3.4583306899260373</v>
      </c>
      <c r="E94">
        <f t="shared" ca="1" si="10"/>
        <v>-3.4223930646899596</v>
      </c>
      <c r="F94">
        <f t="shared" ca="1" si="11"/>
        <v>2.1630749056840823</v>
      </c>
      <c r="G94">
        <f t="shared" ca="1" si="12"/>
        <v>-2.3091765353104865</v>
      </c>
      <c r="H94">
        <f t="shared" ca="1" si="13"/>
        <v>2.9247868606946215</v>
      </c>
      <c r="I94">
        <f t="shared" ca="1" si="14"/>
        <v>-1.5302285651093779</v>
      </c>
      <c r="J94">
        <f t="shared" ca="1" si="15"/>
        <v>2.8447629556567797</v>
      </c>
      <c r="K94">
        <f t="shared" ca="1" si="16"/>
        <v>-1.9379893987128607</v>
      </c>
      <c r="L94">
        <f t="shared" ca="1" si="17"/>
        <v>2.3791653555122489</v>
      </c>
    </row>
    <row r="95" spans="2:12" x14ac:dyDescent="0.15">
      <c r="B95">
        <f t="shared" ca="1" si="7"/>
        <v>-3.6306229674893036</v>
      </c>
      <c r="C95">
        <f t="shared" ca="1" si="8"/>
        <v>4.9300851654059494</v>
      </c>
      <c r="D95">
        <f t="shared" ca="1" si="9"/>
        <v>-3.8918047048477509</v>
      </c>
      <c r="E95">
        <f t="shared" ca="1" si="10"/>
        <v>3.4583306899260373</v>
      </c>
      <c r="F95">
        <f t="shared" ca="1" si="11"/>
        <v>-3.4223930646899596</v>
      </c>
      <c r="G95">
        <f t="shared" ca="1" si="12"/>
        <v>2.1630749056840823</v>
      </c>
      <c r="H95">
        <f t="shared" ca="1" si="13"/>
        <v>-2.3091765353104865</v>
      </c>
      <c r="I95">
        <f t="shared" ca="1" si="14"/>
        <v>2.9247868606946215</v>
      </c>
      <c r="J95">
        <f t="shared" ca="1" si="15"/>
        <v>-1.5302285651093779</v>
      </c>
      <c r="K95">
        <f t="shared" ca="1" si="16"/>
        <v>2.8447629556567797</v>
      </c>
      <c r="L95">
        <f t="shared" ca="1" si="17"/>
        <v>-1.9379893987128607</v>
      </c>
    </row>
    <row r="96" spans="2:12" x14ac:dyDescent="0.15">
      <c r="B96">
        <f t="shared" ca="1" si="7"/>
        <v>2.6994189880419843</v>
      </c>
      <c r="C96">
        <f t="shared" ca="1" si="8"/>
        <v>-3.6306229674893036</v>
      </c>
      <c r="D96">
        <f t="shared" ca="1" si="9"/>
        <v>4.9300851654059494</v>
      </c>
      <c r="E96">
        <f t="shared" ca="1" si="10"/>
        <v>-3.8918047048477509</v>
      </c>
      <c r="F96">
        <f t="shared" ca="1" si="11"/>
        <v>3.4583306899260373</v>
      </c>
      <c r="G96">
        <f t="shared" ca="1" si="12"/>
        <v>-3.4223930646899596</v>
      </c>
      <c r="H96">
        <f t="shared" ca="1" si="13"/>
        <v>2.1630749056840823</v>
      </c>
      <c r="I96">
        <f t="shared" ca="1" si="14"/>
        <v>-2.3091765353104865</v>
      </c>
      <c r="J96">
        <f t="shared" ca="1" si="15"/>
        <v>2.9247868606946215</v>
      </c>
      <c r="K96">
        <f t="shared" ca="1" si="16"/>
        <v>-1.5302285651093779</v>
      </c>
      <c r="L96">
        <f t="shared" ca="1" si="17"/>
        <v>2.8447629556567797</v>
      </c>
    </row>
    <row r="97" spans="2:12" x14ac:dyDescent="0.15">
      <c r="B97">
        <f t="shared" ca="1" si="7"/>
        <v>-4.6443289291606966</v>
      </c>
      <c r="C97">
        <f t="shared" ca="1" si="8"/>
        <v>2.6994189880419843</v>
      </c>
      <c r="D97">
        <f t="shared" ca="1" si="9"/>
        <v>-3.6306229674893036</v>
      </c>
      <c r="E97">
        <f t="shared" ca="1" si="10"/>
        <v>4.9300851654059494</v>
      </c>
      <c r="F97">
        <f t="shared" ca="1" si="11"/>
        <v>-3.8918047048477509</v>
      </c>
      <c r="G97">
        <f t="shared" ca="1" si="12"/>
        <v>3.4583306899260373</v>
      </c>
      <c r="H97">
        <f t="shared" ca="1" si="13"/>
        <v>-3.4223930646899596</v>
      </c>
      <c r="I97">
        <f t="shared" ca="1" si="14"/>
        <v>2.1630749056840823</v>
      </c>
      <c r="J97">
        <f t="shared" ca="1" si="15"/>
        <v>-2.3091765353104865</v>
      </c>
      <c r="K97">
        <f t="shared" ca="1" si="16"/>
        <v>2.9247868606946215</v>
      </c>
      <c r="L97">
        <f t="shared" ca="1" si="17"/>
        <v>-1.5302285651093779</v>
      </c>
    </row>
    <row r="98" spans="2:12" x14ac:dyDescent="0.15">
      <c r="B98">
        <f t="shared" ca="1" si="7"/>
        <v>5.5240620859331067</v>
      </c>
      <c r="C98">
        <f t="shared" ca="1" si="8"/>
        <v>-4.6443289291606966</v>
      </c>
      <c r="D98">
        <f t="shared" ca="1" si="9"/>
        <v>2.6994189880419843</v>
      </c>
      <c r="E98">
        <f t="shared" ca="1" si="10"/>
        <v>-3.6306229674893036</v>
      </c>
      <c r="F98">
        <f t="shared" ca="1" si="11"/>
        <v>4.9300851654059494</v>
      </c>
      <c r="G98">
        <f t="shared" ca="1" si="12"/>
        <v>-3.8918047048477509</v>
      </c>
      <c r="H98">
        <f t="shared" ca="1" si="13"/>
        <v>3.4583306899260373</v>
      </c>
      <c r="I98">
        <f t="shared" ca="1" si="14"/>
        <v>-3.4223930646899596</v>
      </c>
      <c r="J98">
        <f t="shared" ca="1" si="15"/>
        <v>2.1630749056840823</v>
      </c>
      <c r="K98">
        <f t="shared" ca="1" si="16"/>
        <v>-2.3091765353104865</v>
      </c>
      <c r="L98">
        <f t="shared" ca="1" si="17"/>
        <v>2.9247868606946215</v>
      </c>
    </row>
    <row r="99" spans="2:12" x14ac:dyDescent="0.15">
      <c r="B99">
        <f t="shared" ca="1" si="7"/>
        <v>-3.4418513040841781</v>
      </c>
      <c r="C99">
        <f t="shared" ca="1" si="8"/>
        <v>5.5240620859331067</v>
      </c>
      <c r="D99">
        <f t="shared" ca="1" si="9"/>
        <v>-4.6443289291606966</v>
      </c>
      <c r="E99">
        <f t="shared" ca="1" si="10"/>
        <v>2.6994189880419843</v>
      </c>
      <c r="F99">
        <f t="shared" ca="1" si="11"/>
        <v>-3.6306229674893036</v>
      </c>
      <c r="G99">
        <f t="shared" ca="1" si="12"/>
        <v>4.9300851654059494</v>
      </c>
      <c r="H99">
        <f t="shared" ca="1" si="13"/>
        <v>-3.8918047048477509</v>
      </c>
      <c r="I99">
        <f t="shared" ca="1" si="14"/>
        <v>3.4583306899260373</v>
      </c>
      <c r="J99">
        <f t="shared" ca="1" si="15"/>
        <v>-3.4223930646899596</v>
      </c>
      <c r="K99">
        <f t="shared" ca="1" si="16"/>
        <v>2.1630749056840823</v>
      </c>
      <c r="L99">
        <f t="shared" ca="1" si="17"/>
        <v>-2.3091765353104865</v>
      </c>
    </row>
    <row r="100" spans="2:12" x14ac:dyDescent="0.15">
      <c r="B100">
        <f t="shared" ca="1" si="7"/>
        <v>2.794299074886887</v>
      </c>
      <c r="C100">
        <f t="shared" ca="1" si="8"/>
        <v>-3.4418513040841781</v>
      </c>
      <c r="D100">
        <f t="shared" ca="1" si="9"/>
        <v>5.5240620859331067</v>
      </c>
      <c r="E100">
        <f t="shared" ca="1" si="10"/>
        <v>-4.6443289291606966</v>
      </c>
      <c r="F100">
        <f t="shared" ca="1" si="11"/>
        <v>2.6994189880419843</v>
      </c>
      <c r="G100">
        <f t="shared" ca="1" si="12"/>
        <v>-3.6306229674893036</v>
      </c>
      <c r="H100">
        <f t="shared" ca="1" si="13"/>
        <v>4.9300851654059494</v>
      </c>
      <c r="I100">
        <f t="shared" ca="1" si="14"/>
        <v>-3.8918047048477509</v>
      </c>
      <c r="J100">
        <f t="shared" ca="1" si="15"/>
        <v>3.4583306899260373</v>
      </c>
      <c r="K100">
        <f t="shared" ca="1" si="16"/>
        <v>-3.4223930646899596</v>
      </c>
      <c r="L100">
        <f t="shared" ca="1" si="17"/>
        <v>2.1630749056840823</v>
      </c>
    </row>
    <row r="101" spans="2:12" x14ac:dyDescent="0.15">
      <c r="B101">
        <f t="shared" ca="1" si="7"/>
        <v>-3.2072840256317257</v>
      </c>
      <c r="C101">
        <f t="shared" ca="1" si="8"/>
        <v>2.794299074886887</v>
      </c>
      <c r="D101">
        <f t="shared" ca="1" si="9"/>
        <v>-3.4418513040841781</v>
      </c>
      <c r="E101">
        <f t="shared" ca="1" si="10"/>
        <v>5.5240620859331067</v>
      </c>
      <c r="F101">
        <f t="shared" ca="1" si="11"/>
        <v>-4.6443289291606966</v>
      </c>
      <c r="G101">
        <f t="shared" ca="1" si="12"/>
        <v>2.6994189880419843</v>
      </c>
      <c r="H101">
        <f t="shared" ca="1" si="13"/>
        <v>-3.6306229674893036</v>
      </c>
      <c r="I101">
        <f t="shared" ca="1" si="14"/>
        <v>4.9300851654059494</v>
      </c>
      <c r="J101">
        <f t="shared" ca="1" si="15"/>
        <v>-3.8918047048477509</v>
      </c>
      <c r="K101">
        <f t="shared" ca="1" si="16"/>
        <v>3.4583306899260373</v>
      </c>
      <c r="L101">
        <f t="shared" ca="1" si="17"/>
        <v>-3.4223930646899596</v>
      </c>
    </row>
    <row r="102" spans="2:12" x14ac:dyDescent="0.15">
      <c r="B102">
        <f t="shared" ca="1" si="7"/>
        <v>2.2287765730150602</v>
      </c>
      <c r="C102">
        <f t="shared" ca="1" si="8"/>
        <v>-3.2072840256317257</v>
      </c>
      <c r="D102">
        <f t="shared" ca="1" si="9"/>
        <v>2.794299074886887</v>
      </c>
      <c r="E102">
        <f t="shared" ca="1" si="10"/>
        <v>-3.4418513040841781</v>
      </c>
      <c r="F102">
        <f t="shared" ca="1" si="11"/>
        <v>5.5240620859331067</v>
      </c>
      <c r="G102">
        <f t="shared" ca="1" si="12"/>
        <v>-4.6443289291606966</v>
      </c>
      <c r="H102">
        <f t="shared" ca="1" si="13"/>
        <v>2.6994189880419843</v>
      </c>
      <c r="I102">
        <f t="shared" ca="1" si="14"/>
        <v>-3.6306229674893036</v>
      </c>
      <c r="J102">
        <f t="shared" ca="1" si="15"/>
        <v>4.9300851654059494</v>
      </c>
      <c r="K102">
        <f t="shared" ca="1" si="16"/>
        <v>-3.8918047048477509</v>
      </c>
      <c r="L102">
        <f t="shared" ca="1" si="17"/>
        <v>3.4583306899260373</v>
      </c>
    </row>
    <row r="103" spans="2:12" x14ac:dyDescent="0.15">
      <c r="B103">
        <f t="shared" ca="1" si="7"/>
        <v>-1.2654729685372406</v>
      </c>
      <c r="C103">
        <f t="shared" ca="1" si="8"/>
        <v>2.2287765730150602</v>
      </c>
      <c r="D103">
        <f t="shared" ca="1" si="9"/>
        <v>-3.2072840256317257</v>
      </c>
      <c r="E103">
        <f t="shared" ca="1" si="10"/>
        <v>2.794299074886887</v>
      </c>
      <c r="F103">
        <f t="shared" ca="1" si="11"/>
        <v>-3.4418513040841781</v>
      </c>
      <c r="G103">
        <f t="shared" ca="1" si="12"/>
        <v>5.5240620859331067</v>
      </c>
      <c r="H103">
        <f t="shared" ca="1" si="13"/>
        <v>-4.6443289291606966</v>
      </c>
      <c r="I103">
        <f t="shared" ca="1" si="14"/>
        <v>2.6994189880419843</v>
      </c>
      <c r="J103">
        <f t="shared" ca="1" si="15"/>
        <v>-3.6306229674893036</v>
      </c>
      <c r="K103">
        <f t="shared" ca="1" si="16"/>
        <v>4.9300851654059494</v>
      </c>
      <c r="L103">
        <f t="shared" ca="1" si="17"/>
        <v>-3.8918047048477509</v>
      </c>
    </row>
    <row r="104" spans="2:12" x14ac:dyDescent="0.15">
      <c r="B104">
        <f t="shared" ca="1" si="7"/>
        <v>0.33630133237744242</v>
      </c>
      <c r="C104">
        <f t="shared" ca="1" si="8"/>
        <v>-1.2654729685372406</v>
      </c>
      <c r="D104">
        <f t="shared" ca="1" si="9"/>
        <v>2.2287765730150602</v>
      </c>
      <c r="E104">
        <f t="shared" ca="1" si="10"/>
        <v>-3.2072840256317257</v>
      </c>
      <c r="F104">
        <f t="shared" ca="1" si="11"/>
        <v>2.794299074886887</v>
      </c>
      <c r="G104">
        <f t="shared" ca="1" si="12"/>
        <v>-3.4418513040841781</v>
      </c>
      <c r="H104">
        <f t="shared" ca="1" si="13"/>
        <v>5.5240620859331067</v>
      </c>
      <c r="I104">
        <f t="shared" ca="1" si="14"/>
        <v>-4.6443289291606966</v>
      </c>
      <c r="J104">
        <f t="shared" ca="1" si="15"/>
        <v>2.6994189880419843</v>
      </c>
      <c r="K104">
        <f t="shared" ca="1" si="16"/>
        <v>-3.6306229674893036</v>
      </c>
      <c r="L104">
        <f t="shared" ca="1" si="17"/>
        <v>4.9300851654059494</v>
      </c>
    </row>
    <row r="105" spans="2:12" x14ac:dyDescent="0.15">
      <c r="B105">
        <f t="shared" ca="1" si="7"/>
        <v>0.90634733944394852</v>
      </c>
      <c r="C105">
        <f t="shared" ca="1" si="8"/>
        <v>0.33630133237744242</v>
      </c>
      <c r="D105">
        <f t="shared" ca="1" si="9"/>
        <v>-1.2654729685372406</v>
      </c>
      <c r="E105">
        <f t="shared" ca="1" si="10"/>
        <v>2.2287765730150602</v>
      </c>
      <c r="F105">
        <f t="shared" ca="1" si="11"/>
        <v>-3.2072840256317257</v>
      </c>
      <c r="G105">
        <f t="shared" ca="1" si="12"/>
        <v>2.794299074886887</v>
      </c>
      <c r="H105">
        <f t="shared" ca="1" si="13"/>
        <v>-3.4418513040841781</v>
      </c>
      <c r="I105">
        <f t="shared" ca="1" si="14"/>
        <v>5.5240620859331067</v>
      </c>
      <c r="J105">
        <f t="shared" ca="1" si="15"/>
        <v>-4.6443289291606966</v>
      </c>
      <c r="K105">
        <f t="shared" ca="1" si="16"/>
        <v>2.6994189880419843</v>
      </c>
      <c r="L105">
        <f t="shared" ca="1" si="17"/>
        <v>-3.6306229674893036</v>
      </c>
    </row>
    <row r="106" spans="2:12" x14ac:dyDescent="0.15">
      <c r="B106">
        <f t="shared" ca="1" si="7"/>
        <v>-1.5417500096492558</v>
      </c>
      <c r="C106">
        <f t="shared" ca="1" si="8"/>
        <v>0.90634733944394852</v>
      </c>
      <c r="D106">
        <f t="shared" ca="1" si="9"/>
        <v>0.33630133237744242</v>
      </c>
      <c r="E106">
        <f t="shared" ca="1" si="10"/>
        <v>-1.2654729685372406</v>
      </c>
      <c r="F106">
        <f t="shared" ca="1" si="11"/>
        <v>2.2287765730150602</v>
      </c>
      <c r="G106">
        <f t="shared" ca="1" si="12"/>
        <v>-3.2072840256317257</v>
      </c>
      <c r="H106">
        <f t="shared" ca="1" si="13"/>
        <v>2.794299074886887</v>
      </c>
      <c r="I106">
        <f t="shared" ca="1" si="14"/>
        <v>-3.4418513040841781</v>
      </c>
      <c r="J106">
        <f t="shared" ca="1" si="15"/>
        <v>5.5240620859331067</v>
      </c>
      <c r="K106">
        <f t="shared" ca="1" si="16"/>
        <v>-4.6443289291606966</v>
      </c>
      <c r="L106">
        <f t="shared" ca="1" si="17"/>
        <v>2.6994189880419843</v>
      </c>
    </row>
    <row r="107" spans="2:12" x14ac:dyDescent="0.15">
      <c r="B107">
        <f t="shared" ref="B107:B125" ca="1" si="18">C39</f>
        <v>1.5987285710949446</v>
      </c>
      <c r="C107">
        <f t="shared" ca="1" si="8"/>
        <v>-1.5417500096492558</v>
      </c>
      <c r="D107">
        <f t="shared" ca="1" si="9"/>
        <v>0.90634733944394852</v>
      </c>
      <c r="E107">
        <f t="shared" ca="1" si="10"/>
        <v>0.33630133237744242</v>
      </c>
      <c r="F107">
        <f t="shared" ca="1" si="11"/>
        <v>-1.2654729685372406</v>
      </c>
      <c r="G107">
        <f t="shared" ca="1" si="12"/>
        <v>2.2287765730150602</v>
      </c>
      <c r="H107">
        <f t="shared" ca="1" si="13"/>
        <v>-3.2072840256317257</v>
      </c>
      <c r="I107">
        <f t="shared" ca="1" si="14"/>
        <v>2.794299074886887</v>
      </c>
      <c r="J107">
        <f t="shared" ca="1" si="15"/>
        <v>-3.4418513040841781</v>
      </c>
      <c r="K107">
        <f t="shared" ca="1" si="16"/>
        <v>5.5240620859331067</v>
      </c>
      <c r="L107">
        <f t="shared" ca="1" si="17"/>
        <v>-4.6443289291606966</v>
      </c>
    </row>
    <row r="108" spans="2:12" x14ac:dyDescent="0.15">
      <c r="B108">
        <f t="shared" ca="1" si="18"/>
        <v>-0.56251328762988773</v>
      </c>
      <c r="C108">
        <f t="shared" ca="1" si="8"/>
        <v>1.5987285710949446</v>
      </c>
      <c r="D108">
        <f t="shared" ca="1" si="9"/>
        <v>-1.5417500096492558</v>
      </c>
      <c r="E108">
        <f t="shared" ca="1" si="10"/>
        <v>0.90634733944394852</v>
      </c>
      <c r="F108">
        <f t="shared" ca="1" si="11"/>
        <v>0.33630133237744242</v>
      </c>
      <c r="G108">
        <f t="shared" ca="1" si="12"/>
        <v>-1.2654729685372406</v>
      </c>
      <c r="H108">
        <f t="shared" ca="1" si="13"/>
        <v>2.2287765730150602</v>
      </c>
      <c r="I108">
        <f t="shared" ca="1" si="14"/>
        <v>-3.2072840256317257</v>
      </c>
      <c r="J108">
        <f t="shared" ca="1" si="15"/>
        <v>2.794299074886887</v>
      </c>
      <c r="K108">
        <f t="shared" ca="1" si="16"/>
        <v>-3.4418513040841781</v>
      </c>
      <c r="L108">
        <f t="shared" ca="1" si="17"/>
        <v>5.5240620859331067</v>
      </c>
    </row>
    <row r="109" spans="2:12" x14ac:dyDescent="0.15">
      <c r="B109">
        <f t="shared" ca="1" si="18"/>
        <v>1.4327903086334071</v>
      </c>
      <c r="C109">
        <f t="shared" ca="1" si="8"/>
        <v>-0.56251328762988773</v>
      </c>
      <c r="D109">
        <f t="shared" ca="1" si="9"/>
        <v>1.5987285710949446</v>
      </c>
      <c r="E109">
        <f t="shared" ca="1" si="10"/>
        <v>-1.5417500096492558</v>
      </c>
      <c r="F109">
        <f t="shared" ca="1" si="11"/>
        <v>0.90634733944394852</v>
      </c>
      <c r="G109">
        <f t="shared" ca="1" si="12"/>
        <v>0.33630133237744242</v>
      </c>
      <c r="H109">
        <f t="shared" ca="1" si="13"/>
        <v>-1.2654729685372406</v>
      </c>
      <c r="I109">
        <f t="shared" ca="1" si="14"/>
        <v>2.2287765730150602</v>
      </c>
      <c r="J109">
        <f t="shared" ca="1" si="15"/>
        <v>-3.2072840256317257</v>
      </c>
      <c r="K109">
        <f t="shared" ca="1" si="16"/>
        <v>2.794299074886887</v>
      </c>
      <c r="L109">
        <f t="shared" ca="1" si="17"/>
        <v>-3.4418513040841781</v>
      </c>
    </row>
    <row r="110" spans="2:12" x14ac:dyDescent="0.15">
      <c r="B110">
        <f t="shared" ca="1" si="18"/>
        <v>-1.3685563366471529</v>
      </c>
      <c r="C110">
        <f t="shared" ca="1" si="8"/>
        <v>1.4327903086334071</v>
      </c>
      <c r="D110">
        <f t="shared" ca="1" si="9"/>
        <v>-0.56251328762988773</v>
      </c>
      <c r="E110">
        <f t="shared" ca="1" si="10"/>
        <v>1.5987285710949446</v>
      </c>
      <c r="F110">
        <f t="shared" ca="1" si="11"/>
        <v>-1.5417500096492558</v>
      </c>
      <c r="G110">
        <f t="shared" ca="1" si="12"/>
        <v>0.90634733944394852</v>
      </c>
      <c r="H110">
        <f t="shared" ca="1" si="13"/>
        <v>0.33630133237744242</v>
      </c>
      <c r="I110">
        <f t="shared" ca="1" si="14"/>
        <v>-1.2654729685372406</v>
      </c>
      <c r="J110">
        <f t="shared" ca="1" si="15"/>
        <v>2.2287765730150602</v>
      </c>
      <c r="K110">
        <f t="shared" ca="1" si="16"/>
        <v>-3.2072840256317257</v>
      </c>
      <c r="L110">
        <f t="shared" ca="1" si="17"/>
        <v>2.794299074886887</v>
      </c>
    </row>
    <row r="111" spans="2:12" x14ac:dyDescent="0.15">
      <c r="B111">
        <f t="shared" ca="1" si="18"/>
        <v>0.79609823873850116</v>
      </c>
      <c r="C111">
        <f t="shared" ca="1" si="8"/>
        <v>-1.3685563366471529</v>
      </c>
      <c r="D111">
        <f t="shared" ca="1" si="9"/>
        <v>1.4327903086334071</v>
      </c>
      <c r="E111">
        <f t="shared" ca="1" si="10"/>
        <v>-0.56251328762988773</v>
      </c>
      <c r="F111">
        <f t="shared" ca="1" si="11"/>
        <v>1.5987285710949446</v>
      </c>
      <c r="G111">
        <f t="shared" ca="1" si="12"/>
        <v>-1.5417500096492558</v>
      </c>
      <c r="H111">
        <f t="shared" ca="1" si="13"/>
        <v>0.90634733944394852</v>
      </c>
      <c r="I111">
        <f t="shared" ca="1" si="14"/>
        <v>0.33630133237744242</v>
      </c>
      <c r="J111">
        <f t="shared" ca="1" si="15"/>
        <v>-1.2654729685372406</v>
      </c>
      <c r="K111">
        <f t="shared" ca="1" si="16"/>
        <v>2.2287765730150602</v>
      </c>
      <c r="L111">
        <f t="shared" ca="1" si="17"/>
        <v>-3.2072840256317257</v>
      </c>
    </row>
    <row r="112" spans="2:12" x14ac:dyDescent="0.15">
      <c r="B112">
        <f t="shared" ca="1" si="18"/>
        <v>-1.2895216428376775</v>
      </c>
      <c r="C112">
        <f t="shared" ca="1" si="8"/>
        <v>0.79609823873850116</v>
      </c>
      <c r="D112">
        <f t="shared" ca="1" si="9"/>
        <v>-1.3685563366471529</v>
      </c>
      <c r="E112">
        <f t="shared" ca="1" si="10"/>
        <v>1.4327903086334071</v>
      </c>
      <c r="F112">
        <f t="shared" ca="1" si="11"/>
        <v>-0.56251328762988773</v>
      </c>
      <c r="G112">
        <f t="shared" ca="1" si="12"/>
        <v>1.5987285710949446</v>
      </c>
      <c r="H112">
        <f t="shared" ca="1" si="13"/>
        <v>-1.5417500096492558</v>
      </c>
      <c r="I112">
        <f t="shared" ca="1" si="14"/>
        <v>0.90634733944394852</v>
      </c>
      <c r="J112">
        <f t="shared" ca="1" si="15"/>
        <v>0.33630133237744242</v>
      </c>
      <c r="K112">
        <f t="shared" ca="1" si="16"/>
        <v>-1.2654729685372406</v>
      </c>
      <c r="L112">
        <f t="shared" ca="1" si="17"/>
        <v>2.2287765730150602</v>
      </c>
    </row>
    <row r="113" spans="2:12" x14ac:dyDescent="0.15">
      <c r="B113">
        <f t="shared" ca="1" si="18"/>
        <v>1.7225962046611401</v>
      </c>
      <c r="C113">
        <f t="shared" ca="1" si="8"/>
        <v>-1.2895216428376775</v>
      </c>
      <c r="D113">
        <f t="shared" ca="1" si="9"/>
        <v>0.79609823873850116</v>
      </c>
      <c r="E113">
        <f t="shared" ca="1" si="10"/>
        <v>-1.3685563366471529</v>
      </c>
      <c r="F113">
        <f t="shared" ca="1" si="11"/>
        <v>1.4327903086334071</v>
      </c>
      <c r="G113">
        <f t="shared" ca="1" si="12"/>
        <v>-0.56251328762988773</v>
      </c>
      <c r="H113">
        <f t="shared" ca="1" si="13"/>
        <v>1.5987285710949446</v>
      </c>
      <c r="I113">
        <f t="shared" ca="1" si="14"/>
        <v>-1.5417500096492558</v>
      </c>
      <c r="J113">
        <f t="shared" ca="1" si="15"/>
        <v>0.90634733944394852</v>
      </c>
      <c r="K113">
        <f t="shared" ca="1" si="16"/>
        <v>0.33630133237744242</v>
      </c>
      <c r="L113">
        <f t="shared" ca="1" si="17"/>
        <v>-1.2654729685372406</v>
      </c>
    </row>
    <row r="114" spans="2:12" x14ac:dyDescent="0.15">
      <c r="B114">
        <f t="shared" ca="1" si="18"/>
        <v>-1.1722584364869022</v>
      </c>
      <c r="C114">
        <f t="shared" ca="1" si="8"/>
        <v>1.7225962046611401</v>
      </c>
      <c r="D114">
        <f t="shared" ca="1" si="9"/>
        <v>-1.2895216428376775</v>
      </c>
      <c r="E114">
        <f t="shared" ca="1" si="10"/>
        <v>0.79609823873850116</v>
      </c>
      <c r="F114">
        <f t="shared" ca="1" si="11"/>
        <v>-1.3685563366471529</v>
      </c>
      <c r="G114">
        <f t="shared" ca="1" si="12"/>
        <v>1.4327903086334071</v>
      </c>
      <c r="H114">
        <f t="shared" ca="1" si="13"/>
        <v>-0.56251328762988773</v>
      </c>
      <c r="I114">
        <f t="shared" ca="1" si="14"/>
        <v>1.5987285710949446</v>
      </c>
      <c r="J114">
        <f t="shared" ca="1" si="15"/>
        <v>-1.5417500096492558</v>
      </c>
      <c r="K114">
        <f t="shared" ca="1" si="16"/>
        <v>0.90634733944394852</v>
      </c>
      <c r="L114">
        <f t="shared" ca="1" si="17"/>
        <v>0.33630133237744242</v>
      </c>
    </row>
    <row r="115" spans="2:12" x14ac:dyDescent="0.15">
      <c r="B115">
        <f t="shared" ca="1" si="18"/>
        <v>1.1821747414429771</v>
      </c>
      <c r="C115">
        <f t="shared" ca="1" si="8"/>
        <v>-1.1722584364869022</v>
      </c>
      <c r="D115">
        <f t="shared" ca="1" si="9"/>
        <v>1.7225962046611401</v>
      </c>
      <c r="E115">
        <f t="shared" ca="1" si="10"/>
        <v>-1.2895216428376775</v>
      </c>
      <c r="F115">
        <f t="shared" ca="1" si="11"/>
        <v>0.79609823873850116</v>
      </c>
      <c r="G115">
        <f t="shared" ca="1" si="12"/>
        <v>-1.3685563366471529</v>
      </c>
      <c r="H115">
        <f t="shared" ca="1" si="13"/>
        <v>1.4327903086334071</v>
      </c>
      <c r="I115">
        <f t="shared" ca="1" si="14"/>
        <v>-0.56251328762988773</v>
      </c>
      <c r="J115">
        <f t="shared" ca="1" si="15"/>
        <v>1.5987285710949446</v>
      </c>
      <c r="K115">
        <f t="shared" ca="1" si="16"/>
        <v>-1.5417500096492558</v>
      </c>
      <c r="L115">
        <f t="shared" ca="1" si="17"/>
        <v>0.90634733944394852</v>
      </c>
    </row>
    <row r="116" spans="2:12" x14ac:dyDescent="0.15">
      <c r="B116">
        <f t="shared" ca="1" si="18"/>
        <v>-0.20582066033068425</v>
      </c>
      <c r="C116">
        <f t="shared" ca="1" si="8"/>
        <v>1.1821747414429771</v>
      </c>
      <c r="D116">
        <f t="shared" ca="1" si="9"/>
        <v>-1.1722584364869022</v>
      </c>
      <c r="E116">
        <f t="shared" ca="1" si="10"/>
        <v>1.7225962046611401</v>
      </c>
      <c r="F116">
        <f t="shared" ca="1" si="11"/>
        <v>-1.2895216428376775</v>
      </c>
      <c r="G116">
        <f t="shared" ca="1" si="12"/>
        <v>0.79609823873850116</v>
      </c>
      <c r="H116">
        <f t="shared" ca="1" si="13"/>
        <v>-1.3685563366471529</v>
      </c>
      <c r="I116">
        <f t="shared" ca="1" si="14"/>
        <v>1.4327903086334071</v>
      </c>
      <c r="J116">
        <f t="shared" ca="1" si="15"/>
        <v>-0.56251328762988773</v>
      </c>
      <c r="K116">
        <f t="shared" ca="1" si="16"/>
        <v>1.5987285710949446</v>
      </c>
      <c r="L116">
        <f t="shared" ca="1" si="17"/>
        <v>-1.5417500096492558</v>
      </c>
    </row>
    <row r="117" spans="2:12" x14ac:dyDescent="0.15">
      <c r="B117">
        <f t="shared" ca="1" si="18"/>
        <v>0.45942323577784661</v>
      </c>
      <c r="C117">
        <f t="shared" ca="1" si="8"/>
        <v>-0.20582066033068425</v>
      </c>
      <c r="D117">
        <f t="shared" ca="1" si="9"/>
        <v>1.1821747414429771</v>
      </c>
      <c r="E117">
        <f t="shared" ca="1" si="10"/>
        <v>-1.1722584364869022</v>
      </c>
      <c r="F117">
        <f t="shared" ca="1" si="11"/>
        <v>1.7225962046611401</v>
      </c>
      <c r="G117">
        <f t="shared" ca="1" si="12"/>
        <v>-1.2895216428376775</v>
      </c>
      <c r="H117">
        <f t="shared" ca="1" si="13"/>
        <v>0.79609823873850116</v>
      </c>
      <c r="I117">
        <f t="shared" ca="1" si="14"/>
        <v>-1.3685563366471529</v>
      </c>
      <c r="J117">
        <f t="shared" ca="1" si="15"/>
        <v>1.4327903086334071</v>
      </c>
      <c r="K117">
        <f t="shared" ca="1" si="16"/>
        <v>-0.56251328762988773</v>
      </c>
      <c r="L117">
        <f t="shared" ca="1" si="17"/>
        <v>1.5987285710949446</v>
      </c>
    </row>
    <row r="118" spans="2:12" x14ac:dyDescent="0.15">
      <c r="B118">
        <f t="shared" ca="1" si="18"/>
        <v>0.74211416057641344</v>
      </c>
      <c r="C118">
        <f t="shared" ca="1" si="8"/>
        <v>0.45942323577784661</v>
      </c>
      <c r="D118">
        <f t="shared" ca="1" si="9"/>
        <v>-0.20582066033068425</v>
      </c>
      <c r="E118">
        <f t="shared" ca="1" si="10"/>
        <v>1.1821747414429771</v>
      </c>
      <c r="F118">
        <f t="shared" ca="1" si="11"/>
        <v>-1.1722584364869022</v>
      </c>
      <c r="G118">
        <f t="shared" ca="1" si="12"/>
        <v>1.7225962046611401</v>
      </c>
      <c r="H118">
        <f t="shared" ca="1" si="13"/>
        <v>-1.2895216428376775</v>
      </c>
      <c r="I118">
        <f t="shared" ca="1" si="14"/>
        <v>0.79609823873850116</v>
      </c>
      <c r="J118">
        <f t="shared" ca="1" si="15"/>
        <v>-1.3685563366471529</v>
      </c>
      <c r="K118">
        <f t="shared" ca="1" si="16"/>
        <v>1.4327903086334071</v>
      </c>
      <c r="L118">
        <f t="shared" ca="1" si="17"/>
        <v>-0.56251328762988773</v>
      </c>
    </row>
    <row r="119" spans="2:12" x14ac:dyDescent="0.15">
      <c r="B119">
        <f t="shared" ca="1" si="18"/>
        <v>-1.0511039246551717</v>
      </c>
      <c r="C119">
        <f t="shared" ca="1" si="8"/>
        <v>0.74211416057641344</v>
      </c>
      <c r="D119">
        <f t="shared" ca="1" si="9"/>
        <v>0.45942323577784661</v>
      </c>
      <c r="E119">
        <f t="shared" ca="1" si="10"/>
        <v>-0.20582066033068425</v>
      </c>
      <c r="F119">
        <f t="shared" ca="1" si="11"/>
        <v>1.1821747414429771</v>
      </c>
      <c r="G119">
        <f t="shared" ca="1" si="12"/>
        <v>-1.1722584364869022</v>
      </c>
      <c r="H119">
        <f t="shared" ca="1" si="13"/>
        <v>1.7225962046611401</v>
      </c>
      <c r="I119">
        <f t="shared" ca="1" si="14"/>
        <v>-1.2895216428376775</v>
      </c>
      <c r="J119">
        <f t="shared" ca="1" si="15"/>
        <v>0.79609823873850116</v>
      </c>
      <c r="K119">
        <f t="shared" ca="1" si="16"/>
        <v>-1.3685563366471529</v>
      </c>
      <c r="L119">
        <f t="shared" ca="1" si="17"/>
        <v>1.4327903086334071</v>
      </c>
    </row>
    <row r="120" spans="2:12" x14ac:dyDescent="0.15">
      <c r="B120">
        <f t="shared" ca="1" si="18"/>
        <v>0.96064747457624144</v>
      </c>
      <c r="C120">
        <f t="shared" ca="1" si="8"/>
        <v>-1.0511039246551717</v>
      </c>
      <c r="D120">
        <f t="shared" ca="1" si="9"/>
        <v>0.74211416057641344</v>
      </c>
      <c r="E120">
        <f t="shared" ca="1" si="10"/>
        <v>0.45942323577784661</v>
      </c>
      <c r="F120">
        <f t="shared" ca="1" si="11"/>
        <v>-0.20582066033068425</v>
      </c>
      <c r="G120">
        <f t="shared" ca="1" si="12"/>
        <v>1.1821747414429771</v>
      </c>
      <c r="H120">
        <f t="shared" ca="1" si="13"/>
        <v>-1.1722584364869022</v>
      </c>
      <c r="I120">
        <f t="shared" ca="1" si="14"/>
        <v>1.7225962046611401</v>
      </c>
      <c r="J120">
        <f t="shared" ca="1" si="15"/>
        <v>-1.2895216428376775</v>
      </c>
      <c r="K120">
        <f t="shared" ca="1" si="16"/>
        <v>0.79609823873850116</v>
      </c>
      <c r="L120">
        <f t="shared" ca="1" si="17"/>
        <v>-1.3685563366471529</v>
      </c>
    </row>
    <row r="121" spans="2:12" x14ac:dyDescent="0.15">
      <c r="B121">
        <f t="shared" ca="1" si="18"/>
        <v>-1.0199821633499226</v>
      </c>
      <c r="C121">
        <f t="shared" ca="1" si="8"/>
        <v>0.96064747457624144</v>
      </c>
      <c r="D121">
        <f t="shared" ca="1" si="9"/>
        <v>-1.0511039246551717</v>
      </c>
      <c r="E121">
        <f t="shared" ca="1" si="10"/>
        <v>0.74211416057641344</v>
      </c>
      <c r="F121">
        <f t="shared" ca="1" si="11"/>
        <v>0.45942323577784661</v>
      </c>
      <c r="G121">
        <f t="shared" ca="1" si="12"/>
        <v>-0.20582066033068425</v>
      </c>
      <c r="H121">
        <f t="shared" ca="1" si="13"/>
        <v>1.1821747414429771</v>
      </c>
      <c r="I121">
        <f t="shared" ca="1" si="14"/>
        <v>-1.1722584364869022</v>
      </c>
      <c r="J121">
        <f t="shared" ca="1" si="15"/>
        <v>1.7225962046611401</v>
      </c>
      <c r="K121">
        <f t="shared" ca="1" si="16"/>
        <v>-1.2895216428376775</v>
      </c>
      <c r="L121">
        <f t="shared" ca="1" si="17"/>
        <v>0.79609823873850116</v>
      </c>
    </row>
    <row r="122" spans="2:12" x14ac:dyDescent="0.15">
      <c r="B122">
        <f t="shared" ca="1" si="18"/>
        <v>-0.94295074959105818</v>
      </c>
      <c r="C122">
        <f t="shared" ca="1" si="8"/>
        <v>-1.0199821633499226</v>
      </c>
      <c r="D122">
        <f t="shared" ca="1" si="9"/>
        <v>0.96064747457624144</v>
      </c>
      <c r="E122">
        <f t="shared" ca="1" si="10"/>
        <v>-1.0511039246551717</v>
      </c>
      <c r="F122">
        <f t="shared" ca="1" si="11"/>
        <v>0.74211416057641344</v>
      </c>
      <c r="G122">
        <f t="shared" ca="1" si="12"/>
        <v>0.45942323577784661</v>
      </c>
      <c r="H122">
        <f t="shared" ca="1" si="13"/>
        <v>-0.20582066033068425</v>
      </c>
      <c r="I122">
        <f t="shared" ca="1" si="14"/>
        <v>1.1821747414429771</v>
      </c>
      <c r="J122">
        <f t="shared" ca="1" si="15"/>
        <v>-1.1722584364869022</v>
      </c>
      <c r="K122">
        <f t="shared" ca="1" si="16"/>
        <v>1.7225962046611401</v>
      </c>
      <c r="L122">
        <f t="shared" ca="1" si="17"/>
        <v>-1.2895216428376775</v>
      </c>
    </row>
    <row r="123" spans="2:12" x14ac:dyDescent="0.15">
      <c r="B123">
        <f t="shared" ca="1" si="18"/>
        <v>0.8954835548965141</v>
      </c>
      <c r="C123">
        <f t="shared" ca="1" si="8"/>
        <v>-0.94295074959105818</v>
      </c>
      <c r="D123">
        <f t="shared" ca="1" si="9"/>
        <v>-1.0199821633499226</v>
      </c>
      <c r="E123">
        <f t="shared" ca="1" si="10"/>
        <v>0.96064747457624144</v>
      </c>
      <c r="F123">
        <f t="shared" ca="1" si="11"/>
        <v>-1.0511039246551717</v>
      </c>
      <c r="G123">
        <f t="shared" ca="1" si="12"/>
        <v>0.74211416057641344</v>
      </c>
      <c r="H123">
        <f t="shared" ca="1" si="13"/>
        <v>0.45942323577784661</v>
      </c>
      <c r="I123">
        <f t="shared" ca="1" si="14"/>
        <v>-0.20582066033068425</v>
      </c>
      <c r="J123">
        <f t="shared" ca="1" si="15"/>
        <v>1.1821747414429771</v>
      </c>
      <c r="K123">
        <f t="shared" ca="1" si="16"/>
        <v>-1.1722584364869022</v>
      </c>
      <c r="L123">
        <f t="shared" ca="1" si="17"/>
        <v>1.7225962046611401</v>
      </c>
    </row>
    <row r="124" spans="2:12" x14ac:dyDescent="0.15">
      <c r="B124">
        <f t="shared" ca="1" si="18"/>
        <v>0.72722975640980614</v>
      </c>
      <c r="C124">
        <f t="shared" ca="1" si="8"/>
        <v>0.8954835548965141</v>
      </c>
      <c r="D124">
        <f t="shared" ca="1" si="9"/>
        <v>-0.94295074959105818</v>
      </c>
      <c r="E124">
        <f t="shared" ca="1" si="10"/>
        <v>-1.0199821633499226</v>
      </c>
      <c r="F124">
        <f t="shared" ca="1" si="11"/>
        <v>0.96064747457624144</v>
      </c>
      <c r="G124">
        <f t="shared" ca="1" si="12"/>
        <v>-1.0511039246551717</v>
      </c>
      <c r="H124">
        <f t="shared" ca="1" si="13"/>
        <v>0.74211416057641344</v>
      </c>
      <c r="I124">
        <f t="shared" ca="1" si="14"/>
        <v>0.45942323577784661</v>
      </c>
      <c r="J124">
        <f t="shared" ca="1" si="15"/>
        <v>-0.20582066033068425</v>
      </c>
      <c r="K124">
        <f t="shared" ca="1" si="16"/>
        <v>1.1821747414429771</v>
      </c>
      <c r="L124">
        <f t="shared" ca="1" si="17"/>
        <v>-1.1722584364869022</v>
      </c>
    </row>
    <row r="125" spans="2:12" x14ac:dyDescent="0.15">
      <c r="B125">
        <f t="shared" ca="1" si="18"/>
        <v>-0.9050755970904083</v>
      </c>
      <c r="C125">
        <f t="shared" ca="1" si="8"/>
        <v>0.72722975640980614</v>
      </c>
      <c r="D125">
        <f t="shared" ca="1" si="9"/>
        <v>0.8954835548965141</v>
      </c>
      <c r="E125">
        <f t="shared" ca="1" si="10"/>
        <v>-0.94295074959105818</v>
      </c>
      <c r="F125">
        <f t="shared" ca="1" si="11"/>
        <v>-1.0199821633499226</v>
      </c>
      <c r="G125">
        <f t="shared" ca="1" si="12"/>
        <v>0.96064747457624144</v>
      </c>
      <c r="H125">
        <f t="shared" ca="1" si="13"/>
        <v>-1.0511039246551717</v>
      </c>
      <c r="I125">
        <f t="shared" ca="1" si="14"/>
        <v>0.74211416057641344</v>
      </c>
      <c r="J125">
        <f t="shared" ca="1" si="15"/>
        <v>0.45942323577784661</v>
      </c>
      <c r="K125">
        <f t="shared" ca="1" si="16"/>
        <v>-0.20582066033068425</v>
      </c>
      <c r="L125">
        <f t="shared" ca="1" si="17"/>
        <v>1.1821747414429771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H11" sqref="H11"/>
    </sheetView>
  </sheetViews>
  <sheetFormatPr defaultRowHeight="13.5" x14ac:dyDescent="0.15"/>
  <sheetData>
    <row r="1" spans="1:14" x14ac:dyDescent="0.15">
      <c r="A1" s="3"/>
      <c r="B1" s="3" t="s">
        <v>80</v>
      </c>
      <c r="C1" s="3" t="s">
        <v>81</v>
      </c>
      <c r="D1" s="3" t="s">
        <v>82</v>
      </c>
      <c r="E1" s="3" t="s">
        <v>83</v>
      </c>
      <c r="F1" s="3" t="s">
        <v>84</v>
      </c>
      <c r="G1" s="3" t="s">
        <v>85</v>
      </c>
      <c r="H1" s="3" t="s">
        <v>86</v>
      </c>
      <c r="I1" s="3" t="s">
        <v>87</v>
      </c>
      <c r="J1" s="3" t="s">
        <v>88</v>
      </c>
      <c r="K1" s="3" t="s">
        <v>89</v>
      </c>
      <c r="L1" s="3" t="s">
        <v>90</v>
      </c>
    </row>
    <row r="2" spans="1:14" x14ac:dyDescent="0.15">
      <c r="A2" s="1" t="s">
        <v>80</v>
      </c>
      <c r="B2" s="1">
        <v>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x14ac:dyDescent="0.15">
      <c r="A3" s="1" t="s">
        <v>81</v>
      </c>
      <c r="B3" s="1">
        <v>0.15139130132021916</v>
      </c>
      <c r="C3" s="1">
        <v>1</v>
      </c>
      <c r="D3" s="1"/>
      <c r="E3" s="1"/>
      <c r="F3" s="1"/>
      <c r="G3" s="1"/>
      <c r="H3" s="1"/>
      <c r="I3" s="1"/>
      <c r="J3" s="1"/>
      <c r="K3" s="1"/>
      <c r="L3" s="1"/>
      <c r="M3">
        <v>49</v>
      </c>
      <c r="N3">
        <f>1/M3</f>
        <v>2.0408163265306121E-2</v>
      </c>
    </row>
    <row r="4" spans="1:14" x14ac:dyDescent="0.15">
      <c r="A4" s="1" t="s">
        <v>82</v>
      </c>
      <c r="B4" s="1">
        <v>0.26513929819813498</v>
      </c>
      <c r="C4" s="1">
        <v>0.16878365535296744</v>
      </c>
      <c r="D4" s="1">
        <v>1</v>
      </c>
      <c r="E4" s="1"/>
      <c r="F4" s="1"/>
      <c r="G4" s="1"/>
      <c r="H4" s="1"/>
      <c r="I4" s="1"/>
      <c r="J4" s="1"/>
      <c r="K4" s="1"/>
      <c r="L4" s="1"/>
      <c r="M4">
        <v>48</v>
      </c>
      <c r="N4">
        <f t="shared" ref="N4:N11" si="0">1/M4</f>
        <v>2.0833333333333332E-2</v>
      </c>
    </row>
    <row r="5" spans="1:14" x14ac:dyDescent="0.15">
      <c r="A5" s="1" t="s">
        <v>83</v>
      </c>
      <c r="B5" s="1">
        <v>0.11682168402453658</v>
      </c>
      <c r="C5" s="1">
        <v>0.26774324341927275</v>
      </c>
      <c r="D5" s="1">
        <v>0.18876572838090858</v>
      </c>
      <c r="E5" s="1">
        <v>1</v>
      </c>
      <c r="F5" s="1"/>
      <c r="G5" s="1"/>
      <c r="H5" s="1"/>
      <c r="I5" s="1"/>
      <c r="J5" s="1"/>
      <c r="K5" s="1"/>
      <c r="L5" s="1"/>
      <c r="M5">
        <v>47</v>
      </c>
      <c r="N5">
        <f t="shared" si="0"/>
        <v>2.1276595744680851E-2</v>
      </c>
    </row>
    <row r="6" spans="1:14" x14ac:dyDescent="0.15">
      <c r="A6" s="1" t="s">
        <v>84</v>
      </c>
      <c r="B6" s="1">
        <v>5.7450433181230255E-2</v>
      </c>
      <c r="C6" s="1">
        <v>0.19078540158826712</v>
      </c>
      <c r="D6" s="1">
        <v>0.26439830488381555</v>
      </c>
      <c r="E6" s="1">
        <v>0.20815977077880149</v>
      </c>
      <c r="F6" s="1">
        <v>1</v>
      </c>
      <c r="G6" s="1"/>
      <c r="H6" s="1"/>
      <c r="I6" s="1"/>
      <c r="J6" s="1"/>
      <c r="K6" s="1"/>
      <c r="L6" s="1"/>
      <c r="M6">
        <v>46</v>
      </c>
      <c r="N6">
        <f t="shared" si="0"/>
        <v>2.1739130434782608E-2</v>
      </c>
    </row>
    <row r="7" spans="1:14" x14ac:dyDescent="0.15">
      <c r="A7" s="1" t="s">
        <v>85</v>
      </c>
      <c r="B7" s="1">
        <v>0.16619457870888585</v>
      </c>
      <c r="C7" s="1">
        <v>4.5431114937397973E-2</v>
      </c>
      <c r="D7" s="1">
        <v>0.22438440006146512</v>
      </c>
      <c r="E7" s="1">
        <v>0.29134069664768797</v>
      </c>
      <c r="F7" s="1">
        <v>0.25542003393798174</v>
      </c>
      <c r="G7" s="1">
        <v>1</v>
      </c>
      <c r="H7" s="1"/>
      <c r="I7" s="1"/>
      <c r="J7" s="1"/>
      <c r="K7" s="1"/>
      <c r="L7" s="1"/>
      <c r="M7">
        <v>45</v>
      </c>
      <c r="N7">
        <f t="shared" si="0"/>
        <v>2.2222222222222223E-2</v>
      </c>
    </row>
    <row r="8" spans="1:14" x14ac:dyDescent="0.15">
      <c r="A8" s="1" t="s">
        <v>86</v>
      </c>
      <c r="B8" s="1">
        <v>5.3935051811354932E-2</v>
      </c>
      <c r="C8" s="1">
        <v>0.15654982165563358</v>
      </c>
      <c r="D8" s="1">
        <v>5.324646727114412E-2</v>
      </c>
      <c r="E8" s="1">
        <v>0.22494348376575982</v>
      </c>
      <c r="F8" s="1">
        <v>0.33281931203939874</v>
      </c>
      <c r="G8" s="1">
        <v>0.24901195568163639</v>
      </c>
      <c r="H8" s="1">
        <v>1</v>
      </c>
      <c r="I8" s="1"/>
      <c r="J8" s="1"/>
      <c r="K8" s="1"/>
      <c r="L8" s="1"/>
      <c r="M8">
        <v>44</v>
      </c>
      <c r="N8">
        <f t="shared" si="0"/>
        <v>2.2727272727272728E-2</v>
      </c>
    </row>
    <row r="9" spans="1:14" x14ac:dyDescent="0.15">
      <c r="A9" s="1" t="s">
        <v>87</v>
      </c>
      <c r="B9" s="1">
        <v>-4.3845419855017082E-2</v>
      </c>
      <c r="C9" s="1">
        <v>7.3859835422268552E-2</v>
      </c>
      <c r="D9" s="1">
        <v>0.15670409893273246</v>
      </c>
      <c r="E9" s="1">
        <v>6.1759538157730144E-2</v>
      </c>
      <c r="F9" s="1">
        <v>0.20903168433942437</v>
      </c>
      <c r="G9" s="1">
        <v>0.34568664055906184</v>
      </c>
      <c r="H9" s="1">
        <v>0.25805556588615386</v>
      </c>
      <c r="I9" s="1">
        <v>1</v>
      </c>
      <c r="J9" s="1"/>
      <c r="K9" s="1"/>
      <c r="L9" s="1"/>
      <c r="M9">
        <v>43</v>
      </c>
      <c r="N9">
        <f t="shared" si="0"/>
        <v>2.3255813953488372E-2</v>
      </c>
    </row>
    <row r="10" spans="1:14" x14ac:dyDescent="0.15">
      <c r="A10" s="1" t="s">
        <v>88</v>
      </c>
      <c r="B10" s="1">
        <v>0.12758557974515569</v>
      </c>
      <c r="C10" s="1">
        <v>-5.7869009127495541E-2</v>
      </c>
      <c r="D10" s="1">
        <v>9.1394771007504011E-2</v>
      </c>
      <c r="E10" s="1">
        <v>0.16795791368382765</v>
      </c>
      <c r="F10" s="1">
        <v>9.642918071269127E-2</v>
      </c>
      <c r="G10" s="1">
        <v>0.21801119999218654</v>
      </c>
      <c r="H10" s="1">
        <v>0.34261124481296901</v>
      </c>
      <c r="I10" s="1">
        <v>0.27053976116574474</v>
      </c>
      <c r="J10" s="1">
        <v>1</v>
      </c>
      <c r="K10" s="1"/>
      <c r="L10" s="1"/>
      <c r="M10">
        <v>42</v>
      </c>
      <c r="N10">
        <f t="shared" si="0"/>
        <v>2.3809523809523808E-2</v>
      </c>
    </row>
    <row r="11" spans="1:14" x14ac:dyDescent="0.15">
      <c r="A11" s="1" t="s">
        <v>89</v>
      </c>
      <c r="B11" s="1">
        <v>3.5639250808757086E-2</v>
      </c>
      <c r="C11" s="1">
        <v>0.13710663250992622</v>
      </c>
      <c r="D11" s="1">
        <v>-4.5741040184161343E-2</v>
      </c>
      <c r="E11" s="1">
        <v>0.10519200396282143</v>
      </c>
      <c r="F11" s="1">
        <v>0.17089998090108871</v>
      </c>
      <c r="G11" s="1">
        <v>0.11867491830457348</v>
      </c>
      <c r="H11" s="1">
        <v>0.22193791265918245</v>
      </c>
      <c r="I11" s="1">
        <v>0.34422689873417689</v>
      </c>
      <c r="J11" s="1">
        <v>0.280087136932891</v>
      </c>
      <c r="K11" s="1">
        <v>1</v>
      </c>
      <c r="L11" s="1"/>
      <c r="M11">
        <v>41</v>
      </c>
      <c r="N11">
        <f t="shared" si="0"/>
        <v>2.4390243902439025E-2</v>
      </c>
    </row>
    <row r="12" spans="1:14" ht="14.25" thickBot="1" x14ac:dyDescent="0.2">
      <c r="A12" s="2" t="s">
        <v>90</v>
      </c>
      <c r="B12" s="2">
        <v>-0.29709591186570067</v>
      </c>
      <c r="C12" s="2">
        <v>3.9012651212238614E-3</v>
      </c>
      <c r="D12" s="2">
        <v>0.16952452323826742</v>
      </c>
      <c r="E12" s="2">
        <v>-2.54958184828439E-2</v>
      </c>
      <c r="F12" s="2">
        <v>0.18173969362278181</v>
      </c>
      <c r="G12" s="2">
        <v>0.18461009888569418</v>
      </c>
      <c r="H12" s="2">
        <v>0.10988638620974495</v>
      </c>
      <c r="I12" s="2">
        <v>0.24869040868474593</v>
      </c>
      <c r="J12" s="2">
        <v>0.34418098758940036</v>
      </c>
      <c r="K12" s="2">
        <v>0.29986690558085427</v>
      </c>
      <c r="L12" s="2">
        <v>1</v>
      </c>
      <c r="M12">
        <v>40</v>
      </c>
      <c r="N12">
        <f>1/M12</f>
        <v>2.5000000000000001E-2</v>
      </c>
    </row>
    <row r="14" spans="1:14" x14ac:dyDescent="0.15">
      <c r="A14" t="s">
        <v>98</v>
      </c>
      <c r="B14">
        <f>50*SUMPRODUCT(B3:B12,B3:B12)</f>
        <v>12.421614877413903</v>
      </c>
    </row>
    <row r="15" spans="1:14" x14ac:dyDescent="0.15">
      <c r="A15" t="s">
        <v>91</v>
      </c>
      <c r="B15">
        <f>CHIINV(0.05,10-2)</f>
        <v>15.507313055865453</v>
      </c>
      <c r="D15" t="s">
        <v>95</v>
      </c>
    </row>
    <row r="16" spans="1:14" x14ac:dyDescent="0.15">
      <c r="A16" t="s">
        <v>92</v>
      </c>
      <c r="B16" s="5">
        <v>10</v>
      </c>
      <c r="C16" t="s">
        <v>93</v>
      </c>
      <c r="D16">
        <v>2</v>
      </c>
    </row>
    <row r="17" spans="1:4" x14ac:dyDescent="0.15">
      <c r="B17" t="s">
        <v>96</v>
      </c>
      <c r="D17" t="s">
        <v>94</v>
      </c>
    </row>
    <row r="19" spans="1:4" x14ac:dyDescent="0.15">
      <c r="A19" t="s">
        <v>97</v>
      </c>
      <c r="B19">
        <f>SUMPRODUCT(B3:B12,B3:B12,N3:N12)*50*52</f>
        <v>14.675011303481641</v>
      </c>
      <c r="D19" t="s">
        <v>95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zoomScale="115" zoomScaleNormal="115" workbookViewId="0">
      <selection activeCell="E17" sqref="E17"/>
    </sheetView>
  </sheetViews>
  <sheetFormatPr defaultRowHeight="13.5" x14ac:dyDescent="0.15"/>
  <sheetData>
    <row r="1" spans="1:9" x14ac:dyDescent="0.15">
      <c r="A1" t="s">
        <v>51</v>
      </c>
    </row>
    <row r="2" spans="1:9" ht="14.25" thickBot="1" x14ac:dyDescent="0.2"/>
    <row r="3" spans="1:9" x14ac:dyDescent="0.15">
      <c r="A3" s="4" t="s">
        <v>52</v>
      </c>
      <c r="B3" s="4"/>
    </row>
    <row r="4" spans="1:9" x14ac:dyDescent="0.15">
      <c r="A4" s="1" t="s">
        <v>53</v>
      </c>
      <c r="B4" s="1">
        <v>0.89055537301450283</v>
      </c>
    </row>
    <row r="5" spans="1:9" x14ac:dyDescent="0.15">
      <c r="A5" s="1" t="s">
        <v>54</v>
      </c>
      <c r="B5" s="1">
        <v>0.79308887240500026</v>
      </c>
    </row>
    <row r="6" spans="1:9" x14ac:dyDescent="0.15">
      <c r="A6" s="1" t="s">
        <v>55</v>
      </c>
      <c r="B6" s="1">
        <v>0.78428414357117049</v>
      </c>
    </row>
    <row r="7" spans="1:9" x14ac:dyDescent="0.15">
      <c r="A7" s="1" t="s">
        <v>56</v>
      </c>
      <c r="B7" s="1">
        <v>1.0585494364495458</v>
      </c>
    </row>
    <row r="8" spans="1:9" ht="14.25" thickBot="1" x14ac:dyDescent="0.2">
      <c r="A8" s="2" t="s">
        <v>57</v>
      </c>
      <c r="B8" s="2">
        <v>50</v>
      </c>
    </row>
    <row r="10" spans="1:9" ht="14.25" thickBot="1" x14ac:dyDescent="0.2">
      <c r="A10" t="s">
        <v>58</v>
      </c>
    </row>
    <row r="11" spans="1:9" x14ac:dyDescent="0.15">
      <c r="A11" s="3"/>
      <c r="B11" s="3" t="s">
        <v>63</v>
      </c>
      <c r="C11" s="3" t="s">
        <v>64</v>
      </c>
      <c r="D11" s="3" t="s">
        <v>65</v>
      </c>
      <c r="E11" s="3" t="s">
        <v>66</v>
      </c>
      <c r="F11" s="3" t="s">
        <v>67</v>
      </c>
    </row>
    <row r="12" spans="1:9" x14ac:dyDescent="0.15">
      <c r="A12" s="1" t="s">
        <v>59</v>
      </c>
      <c r="B12" s="1">
        <v>2</v>
      </c>
      <c r="C12" s="1">
        <v>201.86366663947052</v>
      </c>
      <c r="D12" s="1">
        <v>100.93183331973526</v>
      </c>
      <c r="E12" s="1">
        <v>90.075331946370909</v>
      </c>
      <c r="F12" s="1">
        <v>8.3352842663293512E-17</v>
      </c>
    </row>
    <row r="13" spans="1:9" x14ac:dyDescent="0.15">
      <c r="A13" s="1" t="s">
        <v>60</v>
      </c>
      <c r="B13" s="1">
        <v>47</v>
      </c>
      <c r="C13" s="1">
        <v>52.664764742159598</v>
      </c>
      <c r="D13" s="1">
        <v>1.1205269094076511</v>
      </c>
      <c r="E13" s="1"/>
      <c r="F13" s="1"/>
    </row>
    <row r="14" spans="1:9" ht="14.25" thickBot="1" x14ac:dyDescent="0.2">
      <c r="A14" s="2" t="s">
        <v>61</v>
      </c>
      <c r="B14" s="2">
        <v>49</v>
      </c>
      <c r="C14" s="2">
        <v>254.52843138163013</v>
      </c>
      <c r="D14" s="2"/>
      <c r="E14" s="2"/>
      <c r="F14" s="2"/>
    </row>
    <row r="15" spans="1:9" ht="14.25" thickBot="1" x14ac:dyDescent="0.2"/>
    <row r="16" spans="1:9" x14ac:dyDescent="0.15">
      <c r="A16" s="3"/>
      <c r="B16" s="3" t="s">
        <v>68</v>
      </c>
      <c r="C16" s="3" t="s">
        <v>56</v>
      </c>
      <c r="D16" s="3" t="s">
        <v>69</v>
      </c>
      <c r="E16" s="3" t="s">
        <v>70</v>
      </c>
      <c r="F16" s="3" t="s">
        <v>71</v>
      </c>
      <c r="G16" s="3" t="s">
        <v>72</v>
      </c>
      <c r="H16" s="3" t="s">
        <v>73</v>
      </c>
      <c r="I16" s="3" t="s">
        <v>74</v>
      </c>
    </row>
    <row r="17" spans="1:9" x14ac:dyDescent="0.15">
      <c r="A17" s="1" t="s">
        <v>62</v>
      </c>
      <c r="B17" s="1">
        <v>0.11925268177058838</v>
      </c>
      <c r="C17" s="1">
        <v>0.15000376998540013</v>
      </c>
      <c r="D17" s="1">
        <v>0.79499789760080863</v>
      </c>
      <c r="E17" s="1">
        <v>0.43061120880295756</v>
      </c>
      <c r="F17" s="1">
        <v>-0.18251597952124221</v>
      </c>
      <c r="G17" s="1">
        <v>0.42102134306241901</v>
      </c>
      <c r="H17" s="1">
        <v>-0.28344078164487563</v>
      </c>
      <c r="I17" s="1">
        <v>0.52194614518605242</v>
      </c>
    </row>
    <row r="18" spans="1:9" x14ac:dyDescent="0.15">
      <c r="A18" s="1" t="s">
        <v>75</v>
      </c>
      <c r="B18" s="1">
        <v>-1.3311657233296623</v>
      </c>
      <c r="C18" s="1">
        <v>0.11466508927430716</v>
      </c>
      <c r="D18" s="1">
        <v>-11.609163100594513</v>
      </c>
      <c r="E18" s="1">
        <v>2.0935459731624245E-15</v>
      </c>
      <c r="F18" s="1">
        <v>-1.5618421289332265</v>
      </c>
      <c r="G18" s="1">
        <v>-1.1004893177260981</v>
      </c>
      <c r="H18" s="1">
        <v>-1.6389905329141703</v>
      </c>
      <c r="I18" s="1">
        <v>-1.0233409137451543</v>
      </c>
    </row>
    <row r="19" spans="1:9" ht="14.25" thickBot="1" x14ac:dyDescent="0.2">
      <c r="A19" s="2" t="s">
        <v>76</v>
      </c>
      <c r="B19" s="2">
        <v>-0.63064606964046799</v>
      </c>
      <c r="C19" s="2">
        <v>0.11652017143869522</v>
      </c>
      <c r="D19" s="2">
        <v>-5.4123338633454541</v>
      </c>
      <c r="E19" s="2">
        <v>2.0608825965924898E-6</v>
      </c>
      <c r="F19" s="2">
        <v>-0.86505441919042925</v>
      </c>
      <c r="G19" s="2">
        <v>-0.39623772009050673</v>
      </c>
      <c r="H19" s="2">
        <v>-0.94345095047098793</v>
      </c>
      <c r="I19" s="2">
        <v>-0.31784118880994805</v>
      </c>
    </row>
    <row r="23" spans="1:9" x14ac:dyDescent="0.15">
      <c r="A23" t="s">
        <v>77</v>
      </c>
    </row>
    <row r="24" spans="1:9" ht="14.25" thickBot="1" x14ac:dyDescent="0.2"/>
    <row r="25" spans="1:9" x14ac:dyDescent="0.15">
      <c r="A25" s="3" t="s">
        <v>78</v>
      </c>
      <c r="B25" s="3" t="s">
        <v>79</v>
      </c>
      <c r="C25" s="3" t="s">
        <v>60</v>
      </c>
    </row>
    <row r="26" spans="1:9" x14ac:dyDescent="0.15">
      <c r="A26" s="1">
        <v>1</v>
      </c>
      <c r="B26" s="1">
        <v>0.19141730333122131</v>
      </c>
      <c r="C26" s="1">
        <v>-0.64409470093491317</v>
      </c>
    </row>
    <row r="27" spans="1:9" x14ac:dyDescent="0.15">
      <c r="A27" s="1">
        <v>2</v>
      </c>
      <c r="B27" s="1">
        <v>0.51840887431883387</v>
      </c>
      <c r="C27" s="1">
        <v>-0.67349556255559495</v>
      </c>
      <c r="D27" s="1">
        <v>-0.64409470093491317</v>
      </c>
    </row>
    <row r="28" spans="1:9" x14ac:dyDescent="0.15">
      <c r="A28" s="1">
        <v>3</v>
      </c>
      <c r="B28" s="1">
        <v>1.4596862550947201</v>
      </c>
      <c r="C28" s="1">
        <v>-0.46903175496443839</v>
      </c>
      <c r="D28" s="1">
        <v>-0.67349556255559495</v>
      </c>
      <c r="E28" s="1">
        <v>-0.64409470093491317</v>
      </c>
    </row>
    <row r="29" spans="1:9" x14ac:dyDescent="0.15">
      <c r="A29" s="1">
        <v>4</v>
      </c>
      <c r="B29" s="1">
        <v>-1.7966674605372583</v>
      </c>
      <c r="C29" s="1">
        <v>-0.47617028938065964</v>
      </c>
      <c r="D29" s="1">
        <v>-0.46903175496443839</v>
      </c>
      <c r="E29" s="1">
        <v>-0.67349556255559495</v>
      </c>
      <c r="F29" s="1">
        <v>-0.64409470093491317</v>
      </c>
    </row>
    <row r="30" spans="1:9" x14ac:dyDescent="0.15">
      <c r="A30" s="1">
        <v>5</v>
      </c>
      <c r="B30" s="1">
        <v>0.21288615395554278</v>
      </c>
      <c r="C30" s="1">
        <v>-7.0183412000579093E-2</v>
      </c>
      <c r="D30" s="1">
        <v>-0.47617028938065964</v>
      </c>
      <c r="E30" s="1">
        <v>-0.46903175496443839</v>
      </c>
      <c r="F30" s="1">
        <v>-0.67349556255559495</v>
      </c>
      <c r="G30" s="1">
        <v>-0.64409470093491317</v>
      </c>
    </row>
    <row r="31" spans="1:9" x14ac:dyDescent="0.15">
      <c r="A31" s="1">
        <v>6</v>
      </c>
      <c r="B31" s="1">
        <v>-1.6334062842231032</v>
      </c>
      <c r="C31" s="1">
        <v>-1.3204714748382447</v>
      </c>
      <c r="D31" s="1">
        <v>-7.0183412000579093E-2</v>
      </c>
      <c r="E31" s="1">
        <v>-0.47617028938065964</v>
      </c>
      <c r="F31" s="1">
        <v>-0.46903175496443839</v>
      </c>
      <c r="G31" s="1">
        <v>-0.67349556255559495</v>
      </c>
      <c r="H31" s="1">
        <v>-0.64409470093491317</v>
      </c>
    </row>
    <row r="32" spans="1:9" x14ac:dyDescent="0.15">
      <c r="A32" s="1">
        <v>7</v>
      </c>
      <c r="B32" s="1">
        <v>0.73375161468376127</v>
      </c>
      <c r="C32" s="1">
        <v>-0.78655592056882917</v>
      </c>
      <c r="D32" s="1">
        <v>-1.3204714748382447</v>
      </c>
      <c r="E32" s="1">
        <v>-7.0183412000579093E-2</v>
      </c>
      <c r="F32" s="1">
        <v>-0.47617028938065964</v>
      </c>
      <c r="G32" s="1">
        <v>-0.46903175496443839</v>
      </c>
      <c r="H32" s="1">
        <v>-0.67349556255559495</v>
      </c>
      <c r="I32" s="1">
        <v>-0.64409470093491317</v>
      </c>
    </row>
    <row r="33" spans="1:13" x14ac:dyDescent="0.15">
      <c r="A33" s="1">
        <v>8</v>
      </c>
      <c r="B33" s="1">
        <v>2.1327245897625224</v>
      </c>
      <c r="C33" s="1">
        <v>-0.9880700862810019</v>
      </c>
      <c r="D33" s="1">
        <v>-0.78655592056882917</v>
      </c>
      <c r="E33" s="1">
        <v>-1.3204714748382447</v>
      </c>
      <c r="F33" s="1">
        <v>-7.0183412000579093E-2</v>
      </c>
      <c r="G33" s="1">
        <v>-0.47617028938065964</v>
      </c>
      <c r="H33" s="1">
        <v>-0.46903175496443839</v>
      </c>
      <c r="I33" s="1">
        <v>-0.67349556255559495</v>
      </c>
      <c r="J33" s="1">
        <v>-0.64409470093491317</v>
      </c>
    </row>
    <row r="34" spans="1:13" x14ac:dyDescent="0.15">
      <c r="A34" s="1">
        <v>9</v>
      </c>
      <c r="B34" s="1">
        <v>-1.3182205138817102</v>
      </c>
      <c r="C34" s="1">
        <v>-0.97968083659132921</v>
      </c>
      <c r="D34" s="1">
        <v>-0.9880700862810019</v>
      </c>
      <c r="E34" s="1">
        <v>-0.78655592056882917</v>
      </c>
      <c r="F34" s="1">
        <v>-1.3204714748382447</v>
      </c>
      <c r="G34" s="1">
        <v>-7.0183412000579093E-2</v>
      </c>
      <c r="H34" s="1">
        <v>-0.47617028938065964</v>
      </c>
      <c r="I34" s="1">
        <v>-0.46903175496443839</v>
      </c>
      <c r="J34" s="1">
        <v>-0.67349556255559495</v>
      </c>
      <c r="K34" s="1">
        <v>-0.64409470093491317</v>
      </c>
    </row>
    <row r="35" spans="1:13" x14ac:dyDescent="0.15">
      <c r="A35" s="1">
        <v>10</v>
      </c>
      <c r="B35" s="1">
        <v>2.6150306364190556</v>
      </c>
      <c r="C35" s="1">
        <v>0.16969469843175311</v>
      </c>
      <c r="D35" s="1">
        <v>-0.97968083659132921</v>
      </c>
      <c r="E35" s="1">
        <v>-0.9880700862810019</v>
      </c>
      <c r="F35" s="1">
        <v>-0.78655592056882917</v>
      </c>
      <c r="G35" s="1">
        <v>-1.3204714748382447</v>
      </c>
      <c r="H35" s="1">
        <v>-7.0183412000579093E-2</v>
      </c>
      <c r="I35" s="1">
        <v>-0.47617028938065964</v>
      </c>
      <c r="J35" s="1">
        <v>-0.46903175496443839</v>
      </c>
      <c r="K35" s="1">
        <v>-0.67349556255559495</v>
      </c>
      <c r="L35" s="1">
        <v>-0.64409470093491317</v>
      </c>
    </row>
    <row r="36" spans="1:13" x14ac:dyDescent="0.15">
      <c r="A36" s="1">
        <v>11</v>
      </c>
      <c r="B36" s="1">
        <v>0.98873661898095933</v>
      </c>
      <c r="C36" s="1">
        <v>-0.31242513365811497</v>
      </c>
      <c r="D36" s="1">
        <v>0.16969469843175311</v>
      </c>
      <c r="E36" s="1">
        <v>-0.97968083659132921</v>
      </c>
      <c r="F36" s="1">
        <v>-0.9880700862810019</v>
      </c>
      <c r="G36" s="1">
        <v>-0.78655592056882917</v>
      </c>
      <c r="H36" s="1">
        <v>-1.3204714748382447</v>
      </c>
      <c r="I36" s="1">
        <v>-7.0183412000579093E-2</v>
      </c>
      <c r="J36" s="1">
        <v>-0.47617028938065964</v>
      </c>
      <c r="K36" s="1">
        <v>-0.46903175496443839</v>
      </c>
      <c r="L36" s="1">
        <v>-0.67349556255559495</v>
      </c>
      <c r="M36" s="1">
        <v>-0.64409470093491317</v>
      </c>
    </row>
    <row r="37" spans="1:13" x14ac:dyDescent="0.15">
      <c r="A37" s="1">
        <v>12</v>
      </c>
      <c r="B37" s="1">
        <v>-2.2585463438445554</v>
      </c>
      <c r="C37" s="1">
        <v>-0.11397099183107962</v>
      </c>
      <c r="D37" s="1">
        <v>-0.31242513365811497</v>
      </c>
      <c r="E37" s="1">
        <v>0.16969469843175311</v>
      </c>
      <c r="F37" s="1">
        <v>-0.97968083659132921</v>
      </c>
      <c r="G37" s="1">
        <v>-0.9880700862810019</v>
      </c>
      <c r="H37" s="1">
        <v>-0.78655592056882917</v>
      </c>
      <c r="I37" s="1">
        <v>-1.3204714748382447</v>
      </c>
      <c r="J37" s="1">
        <v>-7.0183412000579093E-2</v>
      </c>
      <c r="K37" s="1">
        <v>-0.47617028938065964</v>
      </c>
      <c r="L37" s="1">
        <v>-0.46903175496443839</v>
      </c>
      <c r="M37" s="1">
        <v>-0.67349556255559495</v>
      </c>
    </row>
    <row r="38" spans="1:13" x14ac:dyDescent="0.15">
      <c r="A38" s="1">
        <v>13</v>
      </c>
      <c r="B38" s="1">
        <v>3.1125041424109101E-2</v>
      </c>
      <c r="C38" s="1">
        <v>-1.8207600999523514</v>
      </c>
      <c r="D38" s="1">
        <v>-0.11397099183107962</v>
      </c>
      <c r="E38" s="1">
        <v>-0.31242513365811497</v>
      </c>
      <c r="F38" s="1">
        <v>0.16969469843175311</v>
      </c>
      <c r="G38" s="1">
        <v>-0.97968083659132921</v>
      </c>
      <c r="H38" s="1">
        <v>-0.9880700862810019</v>
      </c>
      <c r="I38" s="1">
        <v>-0.78655592056882917</v>
      </c>
      <c r="J38" s="1">
        <v>-1.3204714748382447</v>
      </c>
      <c r="K38" s="1">
        <v>-7.0183412000579093E-2</v>
      </c>
      <c r="L38" s="1">
        <v>-0.47617028938065964</v>
      </c>
      <c r="M38" s="1">
        <v>-0.46903175496443839</v>
      </c>
    </row>
    <row r="39" spans="1:13" x14ac:dyDescent="0.15">
      <c r="A39" s="1">
        <v>14</v>
      </c>
      <c r="B39" s="1">
        <v>1.2674512656977077</v>
      </c>
      <c r="C39" s="1">
        <v>5.9470046884154026E-2</v>
      </c>
      <c r="D39" s="1">
        <v>-1.8207600999523514</v>
      </c>
      <c r="E39" s="1">
        <v>-0.11397099183107962</v>
      </c>
      <c r="F39" s="1">
        <v>-0.31242513365811497</v>
      </c>
      <c r="G39" s="1">
        <v>0.16969469843175311</v>
      </c>
      <c r="H39" s="1">
        <v>-0.97968083659132921</v>
      </c>
      <c r="I39" s="1">
        <v>-0.9880700862810019</v>
      </c>
      <c r="J39" s="1">
        <v>-0.78655592056882917</v>
      </c>
      <c r="K39" s="1">
        <v>-1.3204714748382447</v>
      </c>
      <c r="L39" s="1">
        <v>-7.0183412000579093E-2</v>
      </c>
      <c r="M39" s="1">
        <v>-0.47617028938065964</v>
      </c>
    </row>
    <row r="40" spans="1:13" x14ac:dyDescent="0.15">
      <c r="A40" s="1">
        <v>15</v>
      </c>
      <c r="B40" s="1">
        <v>2.4565636012171006</v>
      </c>
      <c r="C40" s="1">
        <v>-1.5824805472083876</v>
      </c>
      <c r="D40" s="1">
        <v>5.9470046884154026E-2</v>
      </c>
      <c r="E40" s="1">
        <v>-1.8207600999523514</v>
      </c>
      <c r="F40" s="1">
        <v>-0.11397099183107962</v>
      </c>
      <c r="G40" s="1">
        <v>-0.31242513365811497</v>
      </c>
      <c r="H40" s="1">
        <v>0.16969469843175311</v>
      </c>
      <c r="I40" s="1">
        <v>-0.97968083659132921</v>
      </c>
      <c r="J40" s="1">
        <v>-0.9880700862810019</v>
      </c>
      <c r="K40" s="1">
        <v>-0.78655592056882917</v>
      </c>
      <c r="L40" s="1">
        <v>-1.3204714748382447</v>
      </c>
      <c r="M40" s="1">
        <v>-7.0183412000579093E-2</v>
      </c>
    </row>
    <row r="41" spans="1:13" x14ac:dyDescent="0.15">
      <c r="A41" s="1">
        <v>16</v>
      </c>
      <c r="B41" s="1">
        <v>-1.9941326988539794</v>
      </c>
      <c r="C41" s="1">
        <v>-0.37670931206519342</v>
      </c>
      <c r="D41" s="1">
        <v>-1.5824805472083876</v>
      </c>
      <c r="E41" s="1">
        <v>5.9470046884154026E-2</v>
      </c>
      <c r="F41" s="1">
        <v>-1.8207600999523514</v>
      </c>
      <c r="G41" s="1">
        <v>-0.11397099183107962</v>
      </c>
      <c r="H41" s="1">
        <v>-0.31242513365811497</v>
      </c>
      <c r="I41" s="1">
        <v>0.16969469843175311</v>
      </c>
      <c r="J41" s="1">
        <v>-0.97968083659132921</v>
      </c>
      <c r="K41" s="1">
        <v>-0.9880700862810019</v>
      </c>
      <c r="L41" s="1">
        <v>-0.78655592056882917</v>
      </c>
      <c r="M41" s="1">
        <v>-1.3204714748382447</v>
      </c>
    </row>
    <row r="42" spans="1:13" x14ac:dyDescent="0.15">
      <c r="A42" s="1">
        <v>17</v>
      </c>
      <c r="B42" s="1">
        <v>3.5424693308436987</v>
      </c>
      <c r="C42" s="1">
        <v>-0.86302642803029883</v>
      </c>
      <c r="D42" s="1">
        <v>-0.37670931206519342</v>
      </c>
      <c r="E42" s="1">
        <v>-1.5824805472083876</v>
      </c>
      <c r="F42" s="1">
        <v>5.9470046884154026E-2</v>
      </c>
      <c r="G42" s="1">
        <v>-1.8207600999523514</v>
      </c>
      <c r="H42" s="1">
        <v>-0.11397099183107962</v>
      </c>
      <c r="I42" s="1">
        <v>-0.31242513365811497</v>
      </c>
      <c r="J42" s="1">
        <v>0.16969469843175311</v>
      </c>
      <c r="K42" s="1">
        <v>-0.97968083659132921</v>
      </c>
      <c r="L42" s="1">
        <v>-0.9880700862810019</v>
      </c>
      <c r="M42" s="1">
        <v>-0.78655592056882917</v>
      </c>
    </row>
    <row r="43" spans="1:13" x14ac:dyDescent="0.15">
      <c r="A43" s="1">
        <v>18</v>
      </c>
      <c r="B43" s="1">
        <v>2.1746465596147408</v>
      </c>
      <c r="C43" s="1">
        <v>2.1287119765082934</v>
      </c>
      <c r="D43" s="1">
        <v>-0.86302642803029883</v>
      </c>
      <c r="E43" s="1">
        <v>-0.37670931206519342</v>
      </c>
      <c r="F43" s="1">
        <v>-1.5824805472083876</v>
      </c>
      <c r="G43" s="1">
        <v>5.9470046884154026E-2</v>
      </c>
      <c r="H43" s="1">
        <v>-1.8207600999523514</v>
      </c>
      <c r="I43" s="1">
        <v>-0.11397099183107962</v>
      </c>
      <c r="J43" s="1">
        <v>-0.31242513365811497</v>
      </c>
      <c r="K43" s="1">
        <v>0.16969469843175311</v>
      </c>
      <c r="L43" s="1">
        <v>-0.97968083659132921</v>
      </c>
      <c r="M43" s="1">
        <v>-0.9880700862810019</v>
      </c>
    </row>
    <row r="44" spans="1:13" x14ac:dyDescent="0.15">
      <c r="A44" s="1">
        <v>19</v>
      </c>
      <c r="B44" s="1">
        <v>2.8287545013994833</v>
      </c>
      <c r="C44" s="1">
        <v>1.2035149765313577</v>
      </c>
      <c r="D44" s="1">
        <v>2.1287119765082934</v>
      </c>
      <c r="E44" s="1">
        <v>-0.86302642803029883</v>
      </c>
      <c r="F44" s="1">
        <v>-0.37670931206519342</v>
      </c>
      <c r="G44" s="1">
        <v>-1.5824805472083876</v>
      </c>
      <c r="H44" s="1">
        <v>5.9470046884154026E-2</v>
      </c>
      <c r="I44" s="1">
        <v>-1.8207600999523514</v>
      </c>
      <c r="J44" s="1">
        <v>-0.11397099183107962</v>
      </c>
      <c r="K44" s="1">
        <v>-0.31242513365811497</v>
      </c>
      <c r="L44" s="1">
        <v>0.16969469843175311</v>
      </c>
      <c r="M44" s="1">
        <v>-0.97968083659132921</v>
      </c>
    </row>
    <row r="45" spans="1:13" x14ac:dyDescent="0.15">
      <c r="A45" s="1">
        <v>20</v>
      </c>
      <c r="B45" s="1">
        <v>-1.8787741239324001</v>
      </c>
      <c r="C45" s="1">
        <v>0.94878207140765347</v>
      </c>
      <c r="D45" s="1">
        <v>1.2035149765313577</v>
      </c>
      <c r="E45" s="1">
        <v>2.1287119765082934</v>
      </c>
      <c r="F45" s="1">
        <v>-0.86302642803029883</v>
      </c>
      <c r="G45" s="1">
        <v>-0.37670931206519342</v>
      </c>
      <c r="H45" s="1">
        <v>-1.5824805472083876</v>
      </c>
      <c r="I45" s="1">
        <v>5.9470046884154026E-2</v>
      </c>
      <c r="J45" s="1">
        <v>-1.8207600999523514</v>
      </c>
      <c r="K45" s="1">
        <v>-0.11397099183107962</v>
      </c>
      <c r="L45" s="1">
        <v>-0.31242513365811497</v>
      </c>
      <c r="M45" s="1">
        <v>0.16969469843175311</v>
      </c>
    </row>
    <row r="46" spans="1:13" x14ac:dyDescent="0.15">
      <c r="A46" s="1">
        <v>21</v>
      </c>
      <c r="B46" s="1">
        <v>-2.2488780712050316</v>
      </c>
      <c r="C46" s="1">
        <v>1.2016219557421803</v>
      </c>
      <c r="D46" s="1">
        <v>0.94878207140765347</v>
      </c>
      <c r="E46" s="1">
        <v>1.2035149765313577</v>
      </c>
      <c r="F46" s="1">
        <v>2.1287119765082934</v>
      </c>
      <c r="G46" s="1">
        <v>-0.86302642803029883</v>
      </c>
      <c r="H46" s="1">
        <v>-0.37670931206519342</v>
      </c>
      <c r="I46" s="1">
        <v>-1.5824805472083876</v>
      </c>
      <c r="J46" s="1">
        <v>5.9470046884154026E-2</v>
      </c>
      <c r="K46" s="1">
        <v>-1.8207600999523514</v>
      </c>
      <c r="L46" s="1">
        <v>-0.11397099183107962</v>
      </c>
      <c r="M46" s="1">
        <v>-0.31242513365811497</v>
      </c>
    </row>
    <row r="47" spans="1:13" x14ac:dyDescent="0.15">
      <c r="A47" s="1">
        <v>22</v>
      </c>
      <c r="B47" s="1">
        <v>0.47226737808294944</v>
      </c>
      <c r="C47" s="1">
        <v>-0.55934426151857197</v>
      </c>
      <c r="D47" s="1">
        <v>1.2016219557421803</v>
      </c>
      <c r="E47" s="1">
        <v>0.94878207140765347</v>
      </c>
      <c r="F47" s="1">
        <v>1.2035149765313577</v>
      </c>
      <c r="G47" s="1">
        <v>2.1287119765082934</v>
      </c>
      <c r="H47" s="1">
        <v>-0.86302642803029883</v>
      </c>
      <c r="I47" s="1">
        <v>-0.37670931206519342</v>
      </c>
      <c r="J47" s="1">
        <v>-1.5824805472083876</v>
      </c>
      <c r="K47" s="1">
        <v>5.9470046884154026E-2</v>
      </c>
      <c r="L47" s="1">
        <v>-1.8207600999523514</v>
      </c>
      <c r="M47" s="1">
        <v>-0.11397099183107962</v>
      </c>
    </row>
    <row r="48" spans="1:13" x14ac:dyDescent="0.15">
      <c r="A48" s="1">
        <v>23</v>
      </c>
      <c r="B48" s="1">
        <v>0.64312770166809119</v>
      </c>
      <c r="C48" s="1">
        <v>0.98685965465832015</v>
      </c>
      <c r="D48" s="1">
        <v>-0.55934426151857197</v>
      </c>
      <c r="E48" s="1">
        <v>1.2016219557421803</v>
      </c>
      <c r="F48" s="1">
        <v>0.94878207140765347</v>
      </c>
      <c r="G48" s="1">
        <v>1.2035149765313577</v>
      </c>
      <c r="H48" s="1">
        <v>2.1287119765082934</v>
      </c>
      <c r="I48" s="1">
        <v>-0.86302642803029883</v>
      </c>
      <c r="J48" s="1">
        <v>-0.37670931206519342</v>
      </c>
      <c r="K48" s="1">
        <v>-1.5824805472083876</v>
      </c>
      <c r="L48" s="1">
        <v>5.9470046884154026E-2</v>
      </c>
      <c r="M48" s="1">
        <v>-1.8207600999523514</v>
      </c>
    </row>
    <row r="49" spans="1:13" x14ac:dyDescent="0.15">
      <c r="A49" s="1">
        <v>24</v>
      </c>
      <c r="B49" s="1">
        <v>-3.8047075247042275E-2</v>
      </c>
      <c r="C49" s="1">
        <v>1.5282702626109419</v>
      </c>
      <c r="D49" s="1">
        <v>0.98685965465832015</v>
      </c>
      <c r="E49" s="1">
        <v>-0.55934426151857197</v>
      </c>
      <c r="F49" s="1">
        <v>1.2016219557421803</v>
      </c>
      <c r="G49" s="1">
        <v>0.94878207140765347</v>
      </c>
      <c r="H49" s="1">
        <v>1.2035149765313577</v>
      </c>
      <c r="I49" s="1">
        <v>2.1287119765082934</v>
      </c>
      <c r="J49" s="1">
        <v>-0.86302642803029883</v>
      </c>
      <c r="K49" s="1">
        <v>-0.37670931206519342</v>
      </c>
      <c r="L49" s="1">
        <v>-1.5824805472083876</v>
      </c>
      <c r="M49" s="1">
        <v>5.9470046884154026E-2</v>
      </c>
    </row>
    <row r="50" spans="1:13" x14ac:dyDescent="0.15">
      <c r="A50" s="1">
        <v>25</v>
      </c>
      <c r="B50" s="1">
        <v>0.23372895957984091</v>
      </c>
      <c r="C50" s="1">
        <v>1.1883126517673384</v>
      </c>
      <c r="D50" s="1">
        <v>1.5282702626109419</v>
      </c>
      <c r="E50" s="1">
        <v>0.98685965465832015</v>
      </c>
      <c r="F50" s="1">
        <v>-0.55934426151857197</v>
      </c>
      <c r="G50" s="1">
        <v>1.2016219557421803</v>
      </c>
      <c r="H50" s="1">
        <v>0.94878207140765347</v>
      </c>
      <c r="I50" s="1">
        <v>1.2035149765313577</v>
      </c>
      <c r="J50" s="1">
        <v>2.1287119765082934</v>
      </c>
      <c r="K50" s="1">
        <v>-0.86302642803029883</v>
      </c>
      <c r="L50" s="1">
        <v>-0.37670931206519342</v>
      </c>
      <c r="M50" s="1">
        <v>-1.5824805472083876</v>
      </c>
    </row>
    <row r="51" spans="1:13" x14ac:dyDescent="0.15">
      <c r="A51" s="1">
        <v>26</v>
      </c>
      <c r="B51" s="1">
        <v>-3.5656588545264416</v>
      </c>
      <c r="C51" s="1">
        <v>1.1183342340656117</v>
      </c>
      <c r="D51" s="1">
        <v>1.1883126517673384</v>
      </c>
      <c r="E51" s="1">
        <v>1.5282702626109419</v>
      </c>
      <c r="F51" s="1">
        <v>0.98685965465832015</v>
      </c>
      <c r="G51" s="1">
        <v>-0.55934426151857197</v>
      </c>
      <c r="H51" s="1">
        <v>1.2016219557421803</v>
      </c>
      <c r="I51" s="1">
        <v>0.94878207140765347</v>
      </c>
      <c r="J51" s="1">
        <v>1.2035149765313577</v>
      </c>
      <c r="K51" s="1">
        <v>2.1287119765082934</v>
      </c>
      <c r="L51" s="1">
        <v>-0.86302642803029883</v>
      </c>
      <c r="M51" s="1">
        <v>-0.37670931206519342</v>
      </c>
    </row>
    <row r="52" spans="1:13" x14ac:dyDescent="0.15">
      <c r="A52" s="1">
        <v>27</v>
      </c>
      <c r="B52" s="1">
        <v>-3.6718122532721003</v>
      </c>
      <c r="C52" s="1">
        <v>0.54709016654830256</v>
      </c>
      <c r="D52" s="1">
        <v>1.1183342340656117</v>
      </c>
      <c r="E52" s="1">
        <v>1.1883126517673384</v>
      </c>
      <c r="F52" s="1">
        <v>1.5282702626109419</v>
      </c>
      <c r="G52" s="1">
        <v>0.98685965465832015</v>
      </c>
      <c r="H52" s="1">
        <v>-0.55934426151857197</v>
      </c>
      <c r="I52" s="1">
        <v>1.2016219557421803</v>
      </c>
      <c r="J52" s="1">
        <v>0.94878207140765347</v>
      </c>
      <c r="K52" s="1">
        <v>1.2035149765313577</v>
      </c>
      <c r="L52" s="1">
        <v>2.1287119765082934</v>
      </c>
      <c r="M52" s="1">
        <v>-0.86302642803029883</v>
      </c>
    </row>
    <row r="53" spans="1:13" x14ac:dyDescent="0.15">
      <c r="A53" s="1">
        <v>28</v>
      </c>
      <c r="B53" s="1">
        <v>-0.22506954830982684</v>
      </c>
      <c r="C53" s="1">
        <v>8.2276149673191995E-2</v>
      </c>
      <c r="D53" s="1">
        <v>0.54709016654830256</v>
      </c>
      <c r="E53" s="1">
        <v>1.1183342340656117</v>
      </c>
      <c r="F53" s="1">
        <v>1.1883126517673384</v>
      </c>
      <c r="G53" s="1">
        <v>1.5282702626109419</v>
      </c>
      <c r="H53" s="1">
        <v>0.98685965465832015</v>
      </c>
      <c r="I53" s="1">
        <v>-0.55934426151857197</v>
      </c>
      <c r="J53" s="1">
        <v>1.2016219557421803</v>
      </c>
      <c r="K53" s="1">
        <v>0.94878207140765347</v>
      </c>
      <c r="L53" s="1">
        <v>1.2035149765313577</v>
      </c>
      <c r="M53" s="1">
        <v>2.1287119765082934</v>
      </c>
    </row>
    <row r="54" spans="1:13" x14ac:dyDescent="0.15">
      <c r="A54" s="1">
        <v>29</v>
      </c>
      <c r="B54" s="1">
        <v>1.6773414097995734</v>
      </c>
      <c r="C54" s="1">
        <v>0.84901815452114771</v>
      </c>
      <c r="D54" s="1">
        <v>8.2276149673191995E-2</v>
      </c>
      <c r="E54" s="1">
        <v>0.54709016654830256</v>
      </c>
      <c r="F54" s="1">
        <v>1.1183342340656117</v>
      </c>
      <c r="G54" s="1">
        <v>1.1883126517673384</v>
      </c>
      <c r="H54" s="1">
        <v>1.5282702626109419</v>
      </c>
      <c r="I54" s="1">
        <v>0.98685965465832015</v>
      </c>
      <c r="J54" s="1">
        <v>-0.55934426151857197</v>
      </c>
      <c r="K54" s="1">
        <v>1.2016219557421803</v>
      </c>
      <c r="L54" s="1">
        <v>0.94878207140765347</v>
      </c>
      <c r="M54" s="1">
        <v>1.2035149765313577</v>
      </c>
    </row>
    <row r="55" spans="1:13" x14ac:dyDescent="0.15">
      <c r="A55" s="1">
        <v>30</v>
      </c>
      <c r="B55" s="1">
        <v>3.7522323549175458</v>
      </c>
      <c r="C55" s="1">
        <v>-0.49177834599759729</v>
      </c>
      <c r="D55" s="1">
        <v>0.84901815452114771</v>
      </c>
      <c r="E55" s="1">
        <v>8.2276149673191995E-2</v>
      </c>
      <c r="F55" s="1">
        <v>0.54709016654830256</v>
      </c>
      <c r="G55" s="1">
        <v>1.1183342340656117</v>
      </c>
      <c r="H55" s="1">
        <v>1.1883126517673384</v>
      </c>
      <c r="I55" s="1">
        <v>1.5282702626109419</v>
      </c>
      <c r="J55" s="1">
        <v>0.98685965465832015</v>
      </c>
      <c r="K55" s="1">
        <v>-0.55934426151857197</v>
      </c>
      <c r="L55" s="1">
        <v>1.2016219557421803</v>
      </c>
      <c r="M55" s="1">
        <v>0.94878207140765347</v>
      </c>
    </row>
    <row r="56" spans="1:13" x14ac:dyDescent="0.15">
      <c r="A56" s="1">
        <v>31</v>
      </c>
      <c r="B56" s="1">
        <v>1.4936044202193666</v>
      </c>
      <c r="C56" s="1">
        <v>-1.0813528147350666</v>
      </c>
      <c r="D56" s="1">
        <v>-0.49177834599759729</v>
      </c>
      <c r="E56" s="1">
        <v>0.84901815452114771</v>
      </c>
      <c r="F56" s="1">
        <v>8.2276149673191995E-2</v>
      </c>
      <c r="G56" s="1">
        <v>0.54709016654830256</v>
      </c>
      <c r="H56" s="1">
        <v>1.1183342340656117</v>
      </c>
      <c r="I56" s="1">
        <v>1.1883126517673384</v>
      </c>
      <c r="J56" s="1">
        <v>1.5282702626109419</v>
      </c>
      <c r="K56" s="1">
        <v>0.98685965465832015</v>
      </c>
      <c r="L56" s="1">
        <v>-0.55934426151857197</v>
      </c>
      <c r="M56" s="1">
        <v>1.2016219557421803</v>
      </c>
    </row>
    <row r="57" spans="1:13" x14ac:dyDescent="0.15">
      <c r="A57" s="1">
        <v>32</v>
      </c>
      <c r="B57" s="1">
        <v>3.5438727071043079</v>
      </c>
      <c r="C57" s="1">
        <v>0.17117083922214871</v>
      </c>
      <c r="D57" s="1">
        <v>-1.0813528147350666</v>
      </c>
      <c r="E57" s="1">
        <v>-0.49177834599759729</v>
      </c>
      <c r="F57" s="1">
        <v>0.84901815452114771</v>
      </c>
      <c r="G57" s="1">
        <v>8.2276149673191995E-2</v>
      </c>
      <c r="H57" s="1">
        <v>0.54709016654830256</v>
      </c>
      <c r="I57" s="1">
        <v>1.1183342340656117</v>
      </c>
      <c r="J57" s="1">
        <v>1.1883126517673384</v>
      </c>
      <c r="K57" s="1">
        <v>1.5282702626109419</v>
      </c>
      <c r="L57" s="1">
        <v>0.98685965465832015</v>
      </c>
      <c r="M57" s="1">
        <v>-0.55934426151857197</v>
      </c>
    </row>
    <row r="58" spans="1:13" x14ac:dyDescent="0.15">
      <c r="A58" s="1">
        <v>33</v>
      </c>
      <c r="B58" s="1">
        <v>0.93074463369028093</v>
      </c>
      <c r="C58" s="1">
        <v>-0.5341828569870295</v>
      </c>
      <c r="D58" s="1">
        <v>0.17117083922214871</v>
      </c>
      <c r="E58" s="1">
        <v>-1.0813528147350666</v>
      </c>
      <c r="F58" s="1">
        <v>-0.49177834599759729</v>
      </c>
      <c r="G58" s="1">
        <v>0.84901815452114771</v>
      </c>
      <c r="H58" s="1">
        <v>8.2276149673191995E-2</v>
      </c>
      <c r="I58" s="1">
        <v>0.54709016654830256</v>
      </c>
      <c r="J58" s="1">
        <v>1.1183342340656117</v>
      </c>
      <c r="K58" s="1">
        <v>1.1883126517673384</v>
      </c>
      <c r="L58" s="1">
        <v>1.5282702626109419</v>
      </c>
      <c r="M58" s="1">
        <v>0.98685965465832015</v>
      </c>
    </row>
    <row r="59" spans="1:13" x14ac:dyDescent="0.15">
      <c r="A59" s="1">
        <v>34</v>
      </c>
      <c r="B59" s="1">
        <v>2.4203935138020878</v>
      </c>
      <c r="C59" s="1">
        <v>-0.47410592415671671</v>
      </c>
      <c r="D59" s="1">
        <v>-0.5341828569870295</v>
      </c>
      <c r="E59" s="1">
        <v>0.17117083922214871</v>
      </c>
      <c r="F59" s="1">
        <v>-1.0813528147350666</v>
      </c>
      <c r="G59" s="1">
        <v>-0.49177834599759729</v>
      </c>
      <c r="H59" s="1">
        <v>0.84901815452114771</v>
      </c>
      <c r="I59" s="1">
        <v>8.2276149673191995E-2</v>
      </c>
      <c r="J59" s="1">
        <v>0.54709016654830256</v>
      </c>
      <c r="K59" s="1">
        <v>1.1183342340656117</v>
      </c>
      <c r="L59" s="1">
        <v>1.1883126517673384</v>
      </c>
      <c r="M59" s="1">
        <v>1.5282702626109419</v>
      </c>
    </row>
    <row r="60" spans="1:13" x14ac:dyDescent="0.15">
      <c r="A60" s="1">
        <v>35</v>
      </c>
      <c r="B60" s="1">
        <v>0.29729268704822598</v>
      </c>
      <c r="C60" s="1">
        <v>0.20768799800032056</v>
      </c>
      <c r="D60" s="1">
        <v>-0.47410592415671671</v>
      </c>
      <c r="E60" s="1">
        <v>-0.5341828569870295</v>
      </c>
      <c r="F60" s="1">
        <v>0.17117083922214871</v>
      </c>
      <c r="G60" s="1">
        <v>-1.0813528147350666</v>
      </c>
      <c r="H60" s="1">
        <v>-0.49177834599759729</v>
      </c>
      <c r="I60" s="1">
        <v>0.84901815452114771</v>
      </c>
      <c r="J60" s="1">
        <v>8.2276149673191995E-2</v>
      </c>
      <c r="K60" s="1">
        <v>0.54709016654830256</v>
      </c>
      <c r="L60" s="1">
        <v>1.1183342340656117</v>
      </c>
      <c r="M60" s="1">
        <v>1.1883126517673384</v>
      </c>
    </row>
    <row r="61" spans="1:13" x14ac:dyDescent="0.15">
      <c r="A61" s="1">
        <v>36</v>
      </c>
      <c r="B61" s="1">
        <v>2.848922045771082</v>
      </c>
      <c r="C61" s="1">
        <v>-1.2066392977374165</v>
      </c>
      <c r="D61" s="1">
        <v>0.20768799800032056</v>
      </c>
      <c r="E61" s="1">
        <v>-0.47410592415671671</v>
      </c>
      <c r="F61" s="1">
        <v>-0.5341828569870295</v>
      </c>
      <c r="G61" s="1">
        <v>0.17117083922214871</v>
      </c>
      <c r="H61" s="1">
        <v>-1.0813528147350666</v>
      </c>
      <c r="I61" s="1">
        <v>-0.49177834599759729</v>
      </c>
      <c r="J61" s="1">
        <v>0.84901815452114771</v>
      </c>
      <c r="K61" s="1">
        <v>8.2276149673191995E-2</v>
      </c>
      <c r="L61" s="1">
        <v>0.54709016654830256</v>
      </c>
      <c r="M61" s="1">
        <v>1.1183342340656117</v>
      </c>
    </row>
    <row r="62" spans="1:13" x14ac:dyDescent="0.15">
      <c r="A62" s="1">
        <v>37</v>
      </c>
      <c r="B62" s="1">
        <v>-0.52159284393596328</v>
      </c>
      <c r="C62" s="1">
        <v>0.83132683868725721</v>
      </c>
      <c r="D62" s="1">
        <v>-1.2066392977374165</v>
      </c>
      <c r="E62" s="1">
        <v>0.20768799800032056</v>
      </c>
      <c r="F62" s="1">
        <v>-0.47410592415671671</v>
      </c>
      <c r="G62" s="1">
        <v>-0.5341828569870295</v>
      </c>
      <c r="H62" s="1">
        <v>0.17117083922214871</v>
      </c>
      <c r="I62" s="1">
        <v>-1.0813528147350666</v>
      </c>
      <c r="J62" s="1">
        <v>-0.49177834599759729</v>
      </c>
      <c r="K62" s="1">
        <v>0.84901815452114771</v>
      </c>
      <c r="L62" s="1">
        <v>8.2276149673191995E-2</v>
      </c>
      <c r="M62" s="1">
        <v>0.54709016654830256</v>
      </c>
    </row>
    <row r="63" spans="1:13" x14ac:dyDescent="0.15">
      <c r="A63" s="1">
        <v>38</v>
      </c>
      <c r="B63" s="1">
        <v>-0.31845143047239421</v>
      </c>
      <c r="C63" s="1">
        <v>-0.62709078151951414</v>
      </c>
      <c r="D63" s="1">
        <v>0.83132683868725721</v>
      </c>
      <c r="E63" s="1">
        <v>-1.2066392977374165</v>
      </c>
      <c r="F63" s="1">
        <v>0.20768799800032056</v>
      </c>
      <c r="G63" s="1">
        <v>-0.47410592415671671</v>
      </c>
      <c r="H63" s="1">
        <v>-0.5341828569870295</v>
      </c>
      <c r="I63" s="1">
        <v>0.17117083922214871</v>
      </c>
      <c r="J63" s="1">
        <v>-1.0813528147350666</v>
      </c>
      <c r="K63" s="1">
        <v>-0.49177834599759729</v>
      </c>
      <c r="L63" s="1">
        <v>0.84901815452114771</v>
      </c>
      <c r="M63" s="1">
        <v>8.2276149673191995E-2</v>
      </c>
    </row>
    <row r="64" spans="1:13" x14ac:dyDescent="0.15">
      <c r="A64" s="1">
        <v>39</v>
      </c>
      <c r="B64" s="1">
        <v>-2.9568837505209165</v>
      </c>
      <c r="C64" s="1">
        <v>-1.2531580796319601</v>
      </c>
      <c r="D64" s="1">
        <v>-0.62709078151951414</v>
      </c>
      <c r="E64" s="1">
        <v>0.83132683868725721</v>
      </c>
      <c r="F64" s="1">
        <v>-1.2066392977374165</v>
      </c>
      <c r="G64" s="1">
        <v>0.20768799800032056</v>
      </c>
      <c r="H64" s="1">
        <v>-0.47410592415671671</v>
      </c>
      <c r="I64" s="1">
        <v>-0.5341828569870295</v>
      </c>
      <c r="J64" s="1">
        <v>0.17117083922214871</v>
      </c>
      <c r="K64" s="1">
        <v>-1.0813528147350666</v>
      </c>
      <c r="L64" s="1">
        <v>-0.49177834599759729</v>
      </c>
      <c r="M64" s="1">
        <v>0.84901815452114771</v>
      </c>
    </row>
    <row r="65" spans="1:13" x14ac:dyDescent="0.15">
      <c r="A65" s="1">
        <v>40</v>
      </c>
      <c r="B65" s="1">
        <v>-1.064336607203507</v>
      </c>
      <c r="C65" s="1">
        <v>0.57101901385323439</v>
      </c>
      <c r="D65" s="1">
        <v>-1.2531580796319601</v>
      </c>
      <c r="E65" s="1">
        <v>-0.62709078151951414</v>
      </c>
      <c r="F65" s="1">
        <v>0.83132683868725721</v>
      </c>
      <c r="G65" s="1">
        <v>-1.2066392977374165</v>
      </c>
      <c r="H65" s="1">
        <v>0.20768799800032056</v>
      </c>
      <c r="I65" s="1">
        <v>-0.47410592415671671</v>
      </c>
      <c r="J65" s="1">
        <v>-0.5341828569870295</v>
      </c>
      <c r="K65" s="1">
        <v>0.17117083922214871</v>
      </c>
      <c r="L65" s="1">
        <v>-1.0813528147350666</v>
      </c>
      <c r="M65" s="1">
        <v>-0.49177834599759729</v>
      </c>
    </row>
    <row r="66" spans="1:13" x14ac:dyDescent="0.15">
      <c r="A66" s="1">
        <v>41</v>
      </c>
      <c r="B66" s="1">
        <v>1.9111658969949086</v>
      </c>
      <c r="C66" s="1">
        <v>0.84328220395397269</v>
      </c>
      <c r="D66" s="1">
        <v>0.57101901385323439</v>
      </c>
      <c r="E66" s="1">
        <v>-1.2531580796319601</v>
      </c>
      <c r="F66" s="1">
        <v>-0.62709078151951414</v>
      </c>
      <c r="G66" s="1">
        <v>0.83132683868725721</v>
      </c>
      <c r="H66" s="1">
        <v>-1.2066392977374165</v>
      </c>
      <c r="I66" s="1">
        <v>0.20768799800032056</v>
      </c>
      <c r="J66" s="1">
        <v>-0.47410592415671671</v>
      </c>
      <c r="K66" s="1">
        <v>-0.5341828569870295</v>
      </c>
      <c r="L66" s="1">
        <v>0.17117083922214871</v>
      </c>
      <c r="M66" s="1">
        <v>-1.0813528147350666</v>
      </c>
    </row>
    <row r="67" spans="1:13" x14ac:dyDescent="0.15">
      <c r="A67" s="1">
        <v>42</v>
      </c>
      <c r="B67" s="1">
        <v>-3.3011640075383597</v>
      </c>
      <c r="C67" s="1">
        <v>-0.37835721928678101</v>
      </c>
      <c r="D67" s="1">
        <v>0.84328220395397269</v>
      </c>
      <c r="E67" s="1">
        <v>0.57101901385323439</v>
      </c>
      <c r="F67" s="1">
        <v>-1.2531580796319601</v>
      </c>
      <c r="G67" s="1">
        <v>-0.62709078151951414</v>
      </c>
      <c r="H67" s="1">
        <v>0.83132683868725721</v>
      </c>
      <c r="I67" s="1">
        <v>-1.2066392977374165</v>
      </c>
      <c r="J67" s="1">
        <v>0.20768799800032056</v>
      </c>
      <c r="K67" s="1">
        <v>-0.47410592415671671</v>
      </c>
      <c r="L67" s="1">
        <v>-0.5341828569870295</v>
      </c>
      <c r="M67" s="1">
        <v>0.17117083922214871</v>
      </c>
    </row>
    <row r="68" spans="1:13" x14ac:dyDescent="0.15">
      <c r="A68" s="1">
        <v>43</v>
      </c>
      <c r="B68" s="1">
        <v>1.7348330601301032</v>
      </c>
      <c r="C68" s="1">
        <v>0.30706783799302872</v>
      </c>
      <c r="D68" s="1">
        <v>-0.37835721928678101</v>
      </c>
      <c r="E68" s="1">
        <v>0.84328220395397269</v>
      </c>
      <c r="F68" s="1">
        <v>0.57101901385323439</v>
      </c>
      <c r="G68" s="1">
        <v>-1.2531580796319601</v>
      </c>
      <c r="H68" s="1">
        <v>-0.62709078151951414</v>
      </c>
      <c r="I68" s="1">
        <v>0.83132683868725721</v>
      </c>
      <c r="J68" s="1">
        <v>-1.2066392977374165</v>
      </c>
      <c r="K68" s="1">
        <v>0.20768799800032056</v>
      </c>
      <c r="L68" s="1">
        <v>-0.47410592415671671</v>
      </c>
      <c r="M68" s="1">
        <v>-0.5341828569870295</v>
      </c>
    </row>
    <row r="69" spans="1:13" x14ac:dyDescent="0.15">
      <c r="A69" s="1">
        <v>44</v>
      </c>
      <c r="B69" s="1">
        <v>0.9538560363312949</v>
      </c>
      <c r="C69" s="1">
        <v>-0.67095910110615997</v>
      </c>
      <c r="D69" s="1">
        <v>0.30706783799302872</v>
      </c>
      <c r="E69" s="1">
        <v>-0.37835721928678101</v>
      </c>
      <c r="F69" s="1">
        <v>0.84328220395397269</v>
      </c>
      <c r="G69" s="1">
        <v>0.57101901385323439</v>
      </c>
      <c r="H69" s="1">
        <v>-1.2531580796319601</v>
      </c>
      <c r="I69" s="1">
        <v>-0.62709078151951414</v>
      </c>
      <c r="J69" s="1">
        <v>0.83132683868725721</v>
      </c>
      <c r="K69" s="1">
        <v>-1.2066392977374165</v>
      </c>
      <c r="L69" s="1">
        <v>0.20768799800032056</v>
      </c>
      <c r="M69" s="1">
        <v>-0.47410592415671671</v>
      </c>
    </row>
    <row r="70" spans="1:13" x14ac:dyDescent="0.15">
      <c r="A70" s="1">
        <v>45</v>
      </c>
      <c r="B70" s="1">
        <v>-0.20487839420401016</v>
      </c>
      <c r="C70" s="1">
        <v>0.36075579825696863</v>
      </c>
      <c r="D70" s="1">
        <v>-0.67095910110615997</v>
      </c>
      <c r="E70" s="1">
        <v>0.30706783799302872</v>
      </c>
      <c r="F70" s="1">
        <v>-0.37835721928678101</v>
      </c>
      <c r="G70" s="1">
        <v>0.84328220395397269</v>
      </c>
      <c r="H70" s="1">
        <v>0.57101901385323439</v>
      </c>
      <c r="I70" s="1">
        <v>-1.2531580796319601</v>
      </c>
      <c r="J70" s="1">
        <v>-0.62709078151951414</v>
      </c>
      <c r="K70" s="1">
        <v>0.83132683868725721</v>
      </c>
      <c r="L70" s="1">
        <v>-1.2066392977374165</v>
      </c>
      <c r="M70" s="1">
        <v>0.20768799800032056</v>
      </c>
    </row>
    <row r="71" spans="1:13" x14ac:dyDescent="0.15">
      <c r="A71" s="1">
        <v>46</v>
      </c>
      <c r="B71" s="1">
        <v>-1.6619776351423798</v>
      </c>
      <c r="C71" s="1">
        <v>0.1734167809173548</v>
      </c>
      <c r="D71" s="1">
        <v>0.36075579825696863</v>
      </c>
      <c r="E71" s="1">
        <v>-0.67095910110615997</v>
      </c>
      <c r="F71" s="1">
        <v>0.30706783799302872</v>
      </c>
      <c r="G71" s="1">
        <v>-0.37835721928678101</v>
      </c>
      <c r="H71" s="1">
        <v>0.84328220395397269</v>
      </c>
      <c r="I71" s="1">
        <v>0.57101901385323439</v>
      </c>
      <c r="J71" s="1">
        <v>-1.2531580796319601</v>
      </c>
      <c r="K71" s="1">
        <v>-0.62709078151951414</v>
      </c>
      <c r="L71" s="1">
        <v>0.83132683868725721</v>
      </c>
      <c r="M71" s="1">
        <v>-1.2066392977374165</v>
      </c>
    </row>
    <row r="72" spans="1:13" x14ac:dyDescent="0.15">
      <c r="A72" s="1">
        <v>47</v>
      </c>
      <c r="B72" s="1">
        <v>1.816288785432741</v>
      </c>
      <c r="C72" s="1">
        <v>-2.0770150863000962</v>
      </c>
      <c r="D72" s="1">
        <v>0.1734167809173548</v>
      </c>
      <c r="E72" s="1">
        <v>0.36075579825696863</v>
      </c>
      <c r="F72" s="1">
        <v>-0.67095910110615997</v>
      </c>
      <c r="G72" s="1">
        <v>0.30706783799302872</v>
      </c>
      <c r="H72" s="1">
        <v>-0.37835721928678101</v>
      </c>
      <c r="I72" s="1">
        <v>0.84328220395397269</v>
      </c>
      <c r="J72" s="1">
        <v>0.57101901385323439</v>
      </c>
      <c r="K72" s="1">
        <v>-1.2531580796319601</v>
      </c>
      <c r="L72" s="1">
        <v>-0.62709078151951414</v>
      </c>
      <c r="M72" s="1">
        <v>0.83132683868725721</v>
      </c>
    </row>
    <row r="73" spans="1:13" x14ac:dyDescent="0.15">
      <c r="A73" s="1">
        <v>48</v>
      </c>
      <c r="B73" s="1">
        <v>-0.13038248717010958</v>
      </c>
      <c r="C73" s="1">
        <v>-0.1838135918798891</v>
      </c>
      <c r="D73" s="1">
        <v>-2.0770150863000962</v>
      </c>
      <c r="E73" s="1">
        <v>0.1734167809173548</v>
      </c>
      <c r="F73" s="1">
        <v>0.36075579825696863</v>
      </c>
      <c r="G73" s="1">
        <v>-0.67095910110615997</v>
      </c>
      <c r="H73" s="1">
        <v>0.30706783799302872</v>
      </c>
      <c r="I73" s="1">
        <v>-0.37835721928678101</v>
      </c>
      <c r="J73" s="1">
        <v>0.84328220395397269</v>
      </c>
      <c r="K73" s="1">
        <v>0.57101901385323439</v>
      </c>
      <c r="L73" s="1">
        <v>-1.2531580796319601</v>
      </c>
      <c r="M73" s="1">
        <v>-0.62709078151951414</v>
      </c>
    </row>
    <row r="74" spans="1:13" x14ac:dyDescent="0.15">
      <c r="A74" s="1">
        <v>49</v>
      </c>
      <c r="B74" s="1">
        <v>1.9133803718364106</v>
      </c>
      <c r="C74" s="1">
        <v>-0.62722955552081006</v>
      </c>
      <c r="D74" s="1">
        <v>-0.1838135918798891</v>
      </c>
      <c r="E74" s="1">
        <v>-2.0770150863000962</v>
      </c>
      <c r="F74" s="1">
        <v>0.1734167809173548</v>
      </c>
      <c r="G74" s="1">
        <v>0.36075579825696863</v>
      </c>
      <c r="H74" s="1">
        <v>-0.67095910110615997</v>
      </c>
      <c r="I74" s="1">
        <v>0.30706783799302872</v>
      </c>
      <c r="J74" s="1">
        <v>-0.37835721928678101</v>
      </c>
      <c r="K74" s="1">
        <v>0.84328220395397269</v>
      </c>
      <c r="L74" s="1">
        <v>0.57101901385323439</v>
      </c>
      <c r="M74" s="1">
        <v>-1.2531580796319601</v>
      </c>
    </row>
    <row r="75" spans="1:13" ht="14.25" thickBot="1" x14ac:dyDescent="0.2">
      <c r="A75" s="2">
        <v>50</v>
      </c>
      <c r="B75" s="2">
        <v>0.47749130751630542</v>
      </c>
      <c r="C75" s="2">
        <v>1.1532730321519358</v>
      </c>
      <c r="D75" s="1">
        <v>-0.62722955552081006</v>
      </c>
      <c r="E75" s="1">
        <v>-0.1838135918798891</v>
      </c>
      <c r="F75" s="1">
        <v>-2.0770150863000962</v>
      </c>
      <c r="G75" s="1">
        <v>0.1734167809173548</v>
      </c>
      <c r="H75" s="1">
        <v>0.36075579825696863</v>
      </c>
      <c r="I75" s="1">
        <v>-0.67095910110615997</v>
      </c>
      <c r="J75" s="1">
        <v>0.30706783799302872</v>
      </c>
      <c r="K75" s="1">
        <v>-0.37835721928678101</v>
      </c>
      <c r="L75" s="1">
        <v>0.84328220395397269</v>
      </c>
      <c r="M75" s="1">
        <v>0.57101901385323439</v>
      </c>
    </row>
    <row r="76" spans="1:13" ht="14.25" thickBot="1" x14ac:dyDescent="0.2">
      <c r="D76" s="2">
        <v>1.1532730321519358</v>
      </c>
      <c r="E76" s="1">
        <v>-0.62722955552081006</v>
      </c>
      <c r="F76" s="1">
        <v>-0.1838135918798891</v>
      </c>
      <c r="G76" s="1">
        <v>-2.0770150863000962</v>
      </c>
      <c r="H76" s="1">
        <v>0.1734167809173548</v>
      </c>
      <c r="I76" s="1">
        <v>0.36075579825696863</v>
      </c>
      <c r="J76" s="1">
        <v>-0.67095910110615997</v>
      </c>
      <c r="K76" s="1">
        <v>0.30706783799302872</v>
      </c>
      <c r="L76" s="1">
        <v>-0.37835721928678101</v>
      </c>
      <c r="M76" s="1">
        <v>0.84328220395397269</v>
      </c>
    </row>
    <row r="77" spans="1:13" ht="14.25" thickBot="1" x14ac:dyDescent="0.2">
      <c r="E77" s="2">
        <v>1.1532730321519358</v>
      </c>
      <c r="F77" s="1">
        <v>-0.62722955552081006</v>
      </c>
      <c r="G77" s="1">
        <v>-0.1838135918798891</v>
      </c>
      <c r="H77" s="1">
        <v>-2.0770150863000962</v>
      </c>
      <c r="I77" s="1">
        <v>0.1734167809173548</v>
      </c>
      <c r="J77" s="1">
        <v>0.36075579825696863</v>
      </c>
      <c r="K77" s="1">
        <v>-0.67095910110615997</v>
      </c>
      <c r="L77" s="1">
        <v>0.30706783799302872</v>
      </c>
      <c r="M77" s="1">
        <v>-0.37835721928678101</v>
      </c>
    </row>
    <row r="78" spans="1:13" ht="14.25" thickBot="1" x14ac:dyDescent="0.2">
      <c r="F78" s="2">
        <v>1.1532730321519358</v>
      </c>
      <c r="G78" s="1">
        <v>-0.62722955552081006</v>
      </c>
      <c r="H78" s="1">
        <v>-0.1838135918798891</v>
      </c>
      <c r="I78" s="1">
        <v>-2.0770150863000962</v>
      </c>
      <c r="J78" s="1">
        <v>0.1734167809173548</v>
      </c>
      <c r="K78" s="1">
        <v>0.36075579825696863</v>
      </c>
      <c r="L78" s="1">
        <v>-0.67095910110615997</v>
      </c>
      <c r="M78" s="1">
        <v>0.30706783799302872</v>
      </c>
    </row>
    <row r="79" spans="1:13" ht="14.25" thickBot="1" x14ac:dyDescent="0.2">
      <c r="G79" s="2">
        <v>1.1532730321519358</v>
      </c>
      <c r="H79" s="1">
        <v>-0.62722955552081006</v>
      </c>
      <c r="I79" s="1">
        <v>-0.1838135918798891</v>
      </c>
      <c r="J79" s="1">
        <v>-2.0770150863000962</v>
      </c>
      <c r="K79" s="1">
        <v>0.1734167809173548</v>
      </c>
      <c r="L79" s="1">
        <v>0.36075579825696863</v>
      </c>
      <c r="M79" s="1">
        <v>-0.67095910110615997</v>
      </c>
    </row>
    <row r="80" spans="1:13" ht="14.25" thickBot="1" x14ac:dyDescent="0.2">
      <c r="H80" s="2">
        <v>1.1532730321519358</v>
      </c>
      <c r="I80" s="1">
        <v>-0.62722955552081006</v>
      </c>
      <c r="J80" s="1">
        <v>-0.1838135918798891</v>
      </c>
      <c r="K80" s="1">
        <v>-2.0770150863000962</v>
      </c>
      <c r="L80" s="1">
        <v>0.1734167809173548</v>
      </c>
      <c r="M80" s="1">
        <v>0.36075579825696863</v>
      </c>
    </row>
    <row r="81" spans="9:13" ht="14.25" thickBot="1" x14ac:dyDescent="0.2">
      <c r="I81" s="2">
        <v>1.1532730321519358</v>
      </c>
      <c r="J81" s="1">
        <v>-0.62722955552081006</v>
      </c>
      <c r="K81" s="1">
        <v>-0.1838135918798891</v>
      </c>
      <c r="L81" s="1">
        <v>-2.0770150863000962</v>
      </c>
      <c r="M81" s="1">
        <v>0.1734167809173548</v>
      </c>
    </row>
    <row r="82" spans="9:13" ht="14.25" thickBot="1" x14ac:dyDescent="0.2">
      <c r="J82" s="2">
        <v>1.1532730321519358</v>
      </c>
      <c r="K82" s="1">
        <v>-0.62722955552081006</v>
      </c>
      <c r="L82" s="1">
        <v>-0.1838135918798891</v>
      </c>
      <c r="M82" s="1">
        <v>-2.0770150863000962</v>
      </c>
    </row>
    <row r="83" spans="9:13" ht="14.25" thickBot="1" x14ac:dyDescent="0.2">
      <c r="K83" s="2">
        <v>1.1532730321519358</v>
      </c>
      <c r="L83" s="1">
        <v>-0.62722955552081006</v>
      </c>
      <c r="M83" s="1">
        <v>-0.1838135918798891</v>
      </c>
    </row>
    <row r="84" spans="9:13" ht="14.25" thickBot="1" x14ac:dyDescent="0.2">
      <c r="L84" s="2">
        <v>1.1532730321519358</v>
      </c>
      <c r="M84" s="1">
        <v>-0.62722955552081006</v>
      </c>
    </row>
    <row r="85" spans="9:13" ht="14.25" thickBot="1" x14ac:dyDescent="0.2">
      <c r="M85" s="2">
        <v>1.1532730321519358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activeCell="D78" sqref="D78:D127"/>
    </sheetView>
  </sheetViews>
  <sheetFormatPr defaultRowHeight="13.5" x14ac:dyDescent="0.15"/>
  <cols>
    <col min="2" max="2" width="11.625" customWidth="1"/>
  </cols>
  <sheetData>
    <row r="1" spans="1:11" x14ac:dyDescent="0.15">
      <c r="A1" t="s">
        <v>50</v>
      </c>
    </row>
    <row r="2" spans="1:11" x14ac:dyDescent="0.15">
      <c r="F2" t="s">
        <v>20</v>
      </c>
      <c r="H2">
        <f>1/SQRT(52)*1.96</f>
        <v>0.2718030961503623</v>
      </c>
    </row>
    <row r="3" spans="1:11" x14ac:dyDescent="0.15">
      <c r="A3" t="s">
        <v>42</v>
      </c>
      <c r="B3">
        <v>-1.3</v>
      </c>
      <c r="F3" t="s">
        <v>6</v>
      </c>
      <c r="G3">
        <f ca="1">AVERAGE(C9:C59)</f>
        <v>-5.3925604146922212E-2</v>
      </c>
    </row>
    <row r="4" spans="1:11" x14ac:dyDescent="0.15">
      <c r="A4" t="s">
        <v>43</v>
      </c>
      <c r="B4">
        <v>-0.6</v>
      </c>
    </row>
    <row r="5" spans="1:11" x14ac:dyDescent="0.15">
      <c r="A5" t="s">
        <v>4</v>
      </c>
      <c r="B5">
        <f ca="1">NORMINV(RAND(),0,SQRT((1-$B$4)/((1-$B$4)*(1-$B$3^2-$B$4^2)-2*$B$3^2*$B$4)))</f>
        <v>1.2828335976638974</v>
      </c>
      <c r="C5">
        <f ca="1">NORMINV(RAND(),0,SQRT((1-$B$4)/((1-$B$4)*(1-$B$3^2-$B$4^2)-2*$B$3^2*$B$4)))</f>
        <v>2.3310471340268437</v>
      </c>
      <c r="F5" t="s">
        <v>7</v>
      </c>
      <c r="G5">
        <f ca="1">VARP(C8:C59)</f>
        <v>4.3167084073902524</v>
      </c>
      <c r="H5" t="s">
        <v>10</v>
      </c>
      <c r="I5">
        <f ca="1">SQRT(G5)</f>
        <v>2.0776689840757245</v>
      </c>
    </row>
    <row r="6" spans="1:11" x14ac:dyDescent="0.15">
      <c r="F6" t="s">
        <v>8</v>
      </c>
      <c r="G6">
        <f ca="1">SUMPRODUCT(D9:D58,D10:D59)/G5/COUNT(D9:D58)</f>
        <v>-0.8093055186988195</v>
      </c>
      <c r="H6">
        <f>$H$2</f>
        <v>0.2718030961503623</v>
      </c>
      <c r="I6">
        <f>-1*H6</f>
        <v>-0.2718030961503623</v>
      </c>
      <c r="J6" t="s">
        <v>32</v>
      </c>
      <c r="K6">
        <f ca="1">LINEST($B77:$B$127,$C77:C$127)</f>
        <v>-0.76545495131963892</v>
      </c>
    </row>
    <row r="7" spans="1:11" x14ac:dyDescent="0.15">
      <c r="A7" t="s">
        <v>3</v>
      </c>
      <c r="B7" t="s">
        <v>2</v>
      </c>
      <c r="C7" t="s">
        <v>5</v>
      </c>
      <c r="D7" t="s">
        <v>11</v>
      </c>
      <c r="F7" t="s">
        <v>9</v>
      </c>
      <c r="G7">
        <f ca="1">SUMPRODUCT(D9:D57,D11:D59)/COUNT(D9:D57)/G5</f>
        <v>0.53193757139128228</v>
      </c>
      <c r="H7">
        <f t="shared" ref="H7:H15" si="0">$H$2</f>
        <v>0.2718030961503623</v>
      </c>
      <c r="I7">
        <f t="shared" ref="I7:I15" si="1">-1*H7</f>
        <v>-0.2718030961503623</v>
      </c>
      <c r="J7" t="s">
        <v>33</v>
      </c>
      <c r="K7">
        <f ca="1">LINEST($B78:$B$127,$C78:D$127)</f>
        <v>-0.37945435199966571</v>
      </c>
    </row>
    <row r="8" spans="1:11" x14ac:dyDescent="0.15">
      <c r="A8">
        <v>-1</v>
      </c>
      <c r="C8">
        <f ca="1">C5</f>
        <v>2.3310471340268437</v>
      </c>
      <c r="F8" t="s">
        <v>12</v>
      </c>
      <c r="G8">
        <f ca="1">SUMPRODUCT(D9:D56,D12:D59)/COUNT(D9:D56)/G5</f>
        <v>-0.24149357620848302</v>
      </c>
      <c r="H8">
        <f t="shared" si="0"/>
        <v>0.2718030961503623</v>
      </c>
      <c r="I8">
        <f t="shared" si="1"/>
        <v>-0.2718030961503623</v>
      </c>
      <c r="J8" t="s">
        <v>34</v>
      </c>
      <c r="K8">
        <f ca="1">LINEST($B79:$B$127,$C79:E$127)</f>
        <v>0.2336039117809072</v>
      </c>
    </row>
    <row r="9" spans="1:11" x14ac:dyDescent="0.15">
      <c r="A9">
        <v>0</v>
      </c>
      <c r="C9">
        <f ca="1">B5</f>
        <v>1.2828335976638974</v>
      </c>
      <c r="D9">
        <f ca="1">C9-$G$3</f>
        <v>1.3367592018108196</v>
      </c>
      <c r="F9" t="s">
        <v>13</v>
      </c>
      <c r="G9">
        <f ca="1">SUMPRODUCT(D9:D55,D13:D59)/COUNT(D9:D55)/G5</f>
        <v>4.3552120660353695E-2</v>
      </c>
      <c r="H9">
        <f t="shared" si="0"/>
        <v>0.2718030961503623</v>
      </c>
      <c r="I9">
        <f t="shared" si="1"/>
        <v>-0.2718030961503623</v>
      </c>
      <c r="J9" t="s">
        <v>35</v>
      </c>
      <c r="K9">
        <f ca="1">LINEST($B80:$B$127,$C80:F$127)</f>
        <v>8.9440878707703602E-3</v>
      </c>
    </row>
    <row r="10" spans="1:11" x14ac:dyDescent="0.15">
      <c r="A10">
        <v>1</v>
      </c>
      <c r="B10">
        <f ca="1">NORMINV(RAND(),0,1)</f>
        <v>-0.93768588400756714</v>
      </c>
      <c r="C10">
        <f ca="1">$B$3*C9+$B$4*C8+B10</f>
        <v>-4.0039978413867399</v>
      </c>
      <c r="D10">
        <f t="shared" ref="D10:D59" ca="1" si="2">C10-$G$3</f>
        <v>-3.9500722372398176</v>
      </c>
      <c r="F10" t="s">
        <v>14</v>
      </c>
      <c r="G10">
        <f ca="1">SUMPRODUCT(D9:D54,D14:D59)/COUNT(D9:D54)/G5</f>
        <v>3.7803331217225261E-2</v>
      </c>
      <c r="H10">
        <f t="shared" si="0"/>
        <v>0.2718030961503623</v>
      </c>
      <c r="I10">
        <f t="shared" si="1"/>
        <v>-0.2718030961503623</v>
      </c>
      <c r="J10" t="s">
        <v>36</v>
      </c>
      <c r="K10">
        <f ca="1">LINEST($B81:$B$127,$C81:G$127)</f>
        <v>-4.256605291455591E-2</v>
      </c>
    </row>
    <row r="11" spans="1:11" x14ac:dyDescent="0.15">
      <c r="A11">
        <v>2</v>
      </c>
      <c r="B11">
        <f t="shared" ref="B11:B59" ca="1" si="3">NORMINV(RAND(),0,1)</f>
        <v>1.4269205613090732</v>
      </c>
      <c r="C11">
        <f t="shared" ref="C11:C59" ca="1" si="4">$B$3*C10+$B$4*C9+B11</f>
        <v>5.862417596513497</v>
      </c>
      <c r="D11">
        <f t="shared" ca="1" si="2"/>
        <v>5.9163432006604193</v>
      </c>
      <c r="F11" t="s">
        <v>15</v>
      </c>
      <c r="G11">
        <f ca="1">SUMPRODUCT(D9:D53,D15:D59)/COUNT(D9:D53)/G5</f>
        <v>-7.5642059332416897E-2</v>
      </c>
      <c r="H11">
        <f t="shared" si="0"/>
        <v>0.2718030961503623</v>
      </c>
      <c r="I11">
        <f t="shared" si="1"/>
        <v>-0.2718030961503623</v>
      </c>
      <c r="J11" t="s">
        <v>37</v>
      </c>
      <c r="K11">
        <f ca="1">LINEST($B82:$B$127,$C82:H$127)</f>
        <v>-7.0846930828798726E-2</v>
      </c>
    </row>
    <row r="12" spans="1:11" x14ac:dyDescent="0.15">
      <c r="A12">
        <v>3</v>
      </c>
      <c r="B12">
        <f t="shared" ca="1" si="3"/>
        <v>-0.63446964044842735</v>
      </c>
      <c r="C12">
        <f t="shared" ca="1" si="4"/>
        <v>-5.8532138110839309</v>
      </c>
      <c r="D12">
        <f t="shared" ca="1" si="2"/>
        <v>-5.7992882069370086</v>
      </c>
      <c r="F12" t="s">
        <v>16</v>
      </c>
      <c r="G12">
        <f ca="1">SUMPRODUCT(D9:D52,D16:D59)/COUNT(D9:D52)/G5</f>
        <v>0.10351619892848576</v>
      </c>
      <c r="H12">
        <f t="shared" si="0"/>
        <v>0.2718030961503623</v>
      </c>
      <c r="I12">
        <f t="shared" si="1"/>
        <v>-0.2718030961503623</v>
      </c>
      <c r="J12" t="s">
        <v>38</v>
      </c>
      <c r="K12">
        <f ca="1">LINEST($B83:$B$127,$C83:I$127)</f>
        <v>4.1512154183620788E-2</v>
      </c>
    </row>
    <row r="13" spans="1:11" x14ac:dyDescent="0.15">
      <c r="A13">
        <v>4</v>
      </c>
      <c r="B13">
        <f t="shared" ca="1" si="3"/>
        <v>-8.1320167339317337E-2</v>
      </c>
      <c r="C13">
        <f t="shared" ca="1" si="4"/>
        <v>4.0104072291616948</v>
      </c>
      <c r="D13">
        <f t="shared" ca="1" si="2"/>
        <v>4.0643328333086171</v>
      </c>
      <c r="F13" t="s">
        <v>17</v>
      </c>
      <c r="G13">
        <f ca="1">SUMPRODUCT(D9:D51,D17:D59)/COUNT(D9:D51)/G5</f>
        <v>-0.1190239536055233</v>
      </c>
      <c r="H13">
        <f t="shared" si="0"/>
        <v>0.2718030961503623</v>
      </c>
      <c r="I13">
        <f t="shared" si="1"/>
        <v>-0.2718030961503623</v>
      </c>
      <c r="J13" t="s">
        <v>39</v>
      </c>
      <c r="K13">
        <f ca="1">LINEST($B84:$B$127,$C84:J$127)</f>
        <v>-1.9676427954430288E-2</v>
      </c>
    </row>
    <row r="14" spans="1:11" x14ac:dyDescent="0.15">
      <c r="A14">
        <v>5</v>
      </c>
      <c r="B14">
        <f t="shared" ca="1" si="3"/>
        <v>5.6100090114603789E-5</v>
      </c>
      <c r="C14">
        <f t="shared" ca="1" si="4"/>
        <v>-1.7015450111697308</v>
      </c>
      <c r="D14">
        <f t="shared" ca="1" si="2"/>
        <v>-1.6476194070228085</v>
      </c>
      <c r="F14" t="s">
        <v>18</v>
      </c>
      <c r="G14">
        <f ca="1">SUMPRODUCT(D$9:D50,D18:D$59)/COUNT(D$9:D50)/G$5</f>
        <v>0.10066946102813114</v>
      </c>
      <c r="H14">
        <f t="shared" si="0"/>
        <v>0.2718030961503623</v>
      </c>
      <c r="I14">
        <f t="shared" si="1"/>
        <v>-0.2718030961503623</v>
      </c>
      <c r="J14" t="s">
        <v>40</v>
      </c>
      <c r="K14">
        <f ca="1">LINEST($B85:$B$127,$C85:K$127)</f>
        <v>-4.8817667539430433E-2</v>
      </c>
    </row>
    <row r="15" spans="1:11" x14ac:dyDescent="0.15">
      <c r="A15">
        <v>6</v>
      </c>
      <c r="B15">
        <f t="shared" ca="1" si="3"/>
        <v>-0.58817850260098892</v>
      </c>
      <c r="C15">
        <f t="shared" ca="1" si="4"/>
        <v>-0.78241432557735546</v>
      </c>
      <c r="D15">
        <f t="shared" ca="1" si="2"/>
        <v>-0.72848872143043319</v>
      </c>
      <c r="F15" t="s">
        <v>19</v>
      </c>
      <c r="G15">
        <f ca="1">SUMPRODUCT(D$9:D49,D19:D$59)/COUNT(D$9:D49)/G$5</f>
        <v>-0.10981462941751538</v>
      </c>
      <c r="H15">
        <f t="shared" si="0"/>
        <v>0.2718030961503623</v>
      </c>
      <c r="I15">
        <f t="shared" si="1"/>
        <v>-0.2718030961503623</v>
      </c>
      <c r="J15" t="s">
        <v>41</v>
      </c>
      <c r="K15">
        <f ca="1">LINEST($B86:$B$127,$C86:L$127)</f>
        <v>-0.12934603492455818</v>
      </c>
    </row>
    <row r="16" spans="1:11" x14ac:dyDescent="0.15">
      <c r="A16">
        <v>7</v>
      </c>
      <c r="B16">
        <f t="shared" ca="1" si="3"/>
        <v>-2.4360500333190962</v>
      </c>
      <c r="C16">
        <f t="shared" ca="1" si="4"/>
        <v>-0.39798440336669572</v>
      </c>
      <c r="D16">
        <f t="shared" ca="1" si="2"/>
        <v>-0.3440587992197735</v>
      </c>
    </row>
    <row r="17" spans="1:4" x14ac:dyDescent="0.15">
      <c r="A17">
        <v>8</v>
      </c>
      <c r="B17">
        <f t="shared" ca="1" si="3"/>
        <v>-0.94698812692715539</v>
      </c>
      <c r="C17">
        <f t="shared" ca="1" si="4"/>
        <v>3.9840192795962293E-2</v>
      </c>
      <c r="D17">
        <f t="shared" ca="1" si="2"/>
        <v>9.3765796942884505E-2</v>
      </c>
    </row>
    <row r="18" spans="1:4" x14ac:dyDescent="0.15">
      <c r="A18">
        <v>9</v>
      </c>
      <c r="B18">
        <f t="shared" ca="1" si="3"/>
        <v>0.78212523958435398</v>
      </c>
      <c r="C18">
        <f t="shared" ca="1" si="4"/>
        <v>0.9691236309696204</v>
      </c>
      <c r="D18">
        <f t="shared" ca="1" si="2"/>
        <v>1.0230492351165426</v>
      </c>
    </row>
    <row r="19" spans="1:4" x14ac:dyDescent="0.15">
      <c r="A19">
        <v>10</v>
      </c>
      <c r="B19">
        <f t="shared" ca="1" si="3"/>
        <v>0.88294800909293147</v>
      </c>
      <c r="C19">
        <f t="shared" ca="1" si="4"/>
        <v>-0.40081682684515252</v>
      </c>
      <c r="D19">
        <f t="shared" ca="1" si="2"/>
        <v>-0.34689122269823031</v>
      </c>
    </row>
    <row r="20" spans="1:4" x14ac:dyDescent="0.15">
      <c r="A20">
        <v>11</v>
      </c>
      <c r="B20">
        <f t="shared" ca="1" si="3"/>
        <v>0.23268193502300169</v>
      </c>
      <c r="C20">
        <f t="shared" ca="1" si="4"/>
        <v>0.17226963133992776</v>
      </c>
      <c r="D20">
        <f t="shared" ca="1" si="2"/>
        <v>0.22619523548684997</v>
      </c>
    </row>
    <row r="21" spans="1:4" x14ac:dyDescent="0.15">
      <c r="A21">
        <v>12</v>
      </c>
      <c r="B21">
        <f t="shared" ca="1" si="3"/>
        <v>-6.4427209816882311E-2</v>
      </c>
      <c r="C21">
        <f t="shared" ca="1" si="4"/>
        <v>-4.7887634451696928E-2</v>
      </c>
      <c r="D21">
        <f t="shared" ca="1" si="2"/>
        <v>6.0379696952252843E-3</v>
      </c>
    </row>
    <row r="22" spans="1:4" x14ac:dyDescent="0.15">
      <c r="A22">
        <v>13</v>
      </c>
      <c r="B22">
        <f t="shared" ca="1" si="3"/>
        <v>1.5141406497742618</v>
      </c>
      <c r="C22">
        <f t="shared" ca="1" si="4"/>
        <v>1.4730327957575111</v>
      </c>
      <c r="D22">
        <f t="shared" ca="1" si="2"/>
        <v>1.5269583999044334</v>
      </c>
    </row>
    <row r="23" spans="1:4" x14ac:dyDescent="0.15">
      <c r="A23">
        <v>14</v>
      </c>
      <c r="B23">
        <f t="shared" ca="1" si="3"/>
        <v>-0.48908586429909118</v>
      </c>
      <c r="C23">
        <f t="shared" ca="1" si="4"/>
        <v>-2.3752959181128377</v>
      </c>
      <c r="D23">
        <f t="shared" ca="1" si="2"/>
        <v>-2.3213703139659154</v>
      </c>
    </row>
    <row r="24" spans="1:4" x14ac:dyDescent="0.15">
      <c r="A24">
        <v>15</v>
      </c>
      <c r="B24">
        <f t="shared" ca="1" si="3"/>
        <v>-1.8169184121275521</v>
      </c>
      <c r="C24">
        <f t="shared" ca="1" si="4"/>
        <v>0.38714660396463052</v>
      </c>
      <c r="D24">
        <f t="shared" ca="1" si="2"/>
        <v>0.44107220811155273</v>
      </c>
    </row>
    <row r="25" spans="1:4" x14ac:dyDescent="0.15">
      <c r="A25">
        <v>16</v>
      </c>
      <c r="B25">
        <f t="shared" ca="1" si="3"/>
        <v>-0.15825858607774079</v>
      </c>
      <c r="C25">
        <f t="shared" ca="1" si="4"/>
        <v>0.76362837963594199</v>
      </c>
      <c r="D25">
        <f t="shared" ca="1" si="2"/>
        <v>0.81755398378286426</v>
      </c>
    </row>
    <row r="26" spans="1:4" x14ac:dyDescent="0.15">
      <c r="A26">
        <v>17</v>
      </c>
      <c r="B26">
        <f t="shared" ca="1" si="3"/>
        <v>-0.79072456423201209</v>
      </c>
      <c r="C26">
        <f t="shared" ca="1" si="4"/>
        <v>-2.0157294201375149</v>
      </c>
      <c r="D26">
        <f t="shared" ca="1" si="2"/>
        <v>-1.9618038159905926</v>
      </c>
    </row>
    <row r="27" spans="1:4" x14ac:dyDescent="0.15">
      <c r="A27">
        <v>18</v>
      </c>
      <c r="B27">
        <f t="shared" ca="1" si="3"/>
        <v>-9.3480689526317967E-2</v>
      </c>
      <c r="C27">
        <f t="shared" ca="1" si="4"/>
        <v>2.0687905288708865</v>
      </c>
      <c r="D27">
        <f t="shared" ca="1" si="2"/>
        <v>2.1227161330178088</v>
      </c>
    </row>
    <row r="28" spans="1:4" x14ac:dyDescent="0.15">
      <c r="A28">
        <v>19</v>
      </c>
      <c r="B28">
        <f t="shared" ca="1" si="3"/>
        <v>-0.5030886193758195</v>
      </c>
      <c r="C28">
        <f t="shared" ca="1" si="4"/>
        <v>-1.9830786548254633</v>
      </c>
      <c r="D28">
        <f t="shared" ca="1" si="2"/>
        <v>-1.929153050678541</v>
      </c>
    </row>
    <row r="29" spans="1:4" x14ac:dyDescent="0.15">
      <c r="A29">
        <v>20</v>
      </c>
      <c r="B29">
        <f t="shared" ca="1" si="3"/>
        <v>0.62725352110091603</v>
      </c>
      <c r="C29">
        <f t="shared" ca="1" si="4"/>
        <v>1.9639814550514867</v>
      </c>
      <c r="D29">
        <f t="shared" ca="1" si="2"/>
        <v>2.017907059198409</v>
      </c>
    </row>
    <row r="30" spans="1:4" x14ac:dyDescent="0.15">
      <c r="A30">
        <v>21</v>
      </c>
      <c r="B30">
        <f t="shared" ca="1" si="3"/>
        <v>-1.1488621189219825</v>
      </c>
      <c r="C30">
        <f t="shared" ca="1" si="4"/>
        <v>-2.5121908175936376</v>
      </c>
      <c r="D30">
        <f t="shared" ca="1" si="2"/>
        <v>-2.4582652134467153</v>
      </c>
    </row>
    <row r="31" spans="1:4" x14ac:dyDescent="0.15">
      <c r="A31">
        <v>22</v>
      </c>
      <c r="B31">
        <f t="shared" ca="1" si="3"/>
        <v>-1.3134456326390165</v>
      </c>
      <c r="C31">
        <f t="shared" ca="1" si="4"/>
        <v>0.7740135572018203</v>
      </c>
      <c r="D31">
        <f t="shared" ca="1" si="2"/>
        <v>0.82793916134874257</v>
      </c>
    </row>
    <row r="32" spans="1:4" x14ac:dyDescent="0.15">
      <c r="A32">
        <v>23</v>
      </c>
      <c r="B32">
        <f t="shared" ca="1" si="3"/>
        <v>-0.78204285106842819</v>
      </c>
      <c r="C32">
        <f t="shared" ca="1" si="4"/>
        <v>-0.28094598487461198</v>
      </c>
      <c r="D32">
        <f t="shared" ca="1" si="2"/>
        <v>-0.22702038072768976</v>
      </c>
    </row>
    <row r="33" spans="1:4" x14ac:dyDescent="0.15">
      <c r="A33">
        <v>24</v>
      </c>
      <c r="B33">
        <f t="shared" ca="1" si="3"/>
        <v>-0.47969039513561551</v>
      </c>
      <c r="C33">
        <f t="shared" ca="1" si="4"/>
        <v>-0.57886874911971209</v>
      </c>
      <c r="D33">
        <f t="shared" ca="1" si="2"/>
        <v>-0.52494314497278993</v>
      </c>
    </row>
    <row r="34" spans="1:4" x14ac:dyDescent="0.15">
      <c r="A34">
        <v>25</v>
      </c>
      <c r="B34">
        <f t="shared" ca="1" si="3"/>
        <v>2.3063972034064775</v>
      </c>
      <c r="C34">
        <f t="shared" ca="1" si="4"/>
        <v>3.2274941681868703</v>
      </c>
      <c r="D34">
        <f t="shared" ca="1" si="2"/>
        <v>3.2814197723337926</v>
      </c>
    </row>
    <row r="35" spans="1:4" x14ac:dyDescent="0.15">
      <c r="A35">
        <v>26</v>
      </c>
      <c r="B35">
        <f t="shared" ca="1" si="3"/>
        <v>1.7722035369608147</v>
      </c>
      <c r="C35">
        <f t="shared" ca="1" si="4"/>
        <v>-2.0762176322102901</v>
      </c>
      <c r="D35">
        <f t="shared" ca="1" si="2"/>
        <v>-2.0222920280633678</v>
      </c>
    </row>
    <row r="36" spans="1:4" x14ac:dyDescent="0.15">
      <c r="A36">
        <v>27</v>
      </c>
      <c r="B36">
        <f t="shared" ca="1" si="3"/>
        <v>0.38964111332781609</v>
      </c>
      <c r="C36">
        <f t="shared" ca="1" si="4"/>
        <v>1.1522275342890715</v>
      </c>
      <c r="D36">
        <f t="shared" ca="1" si="2"/>
        <v>1.2061531384359938</v>
      </c>
    </row>
    <row r="37" spans="1:4" x14ac:dyDescent="0.15">
      <c r="A37">
        <v>28</v>
      </c>
      <c r="B37">
        <f t="shared" ca="1" si="3"/>
        <v>0.15973109354759607</v>
      </c>
      <c r="C37">
        <f t="shared" ca="1" si="4"/>
        <v>-9.2434121702023142E-2</v>
      </c>
      <c r="D37">
        <f t="shared" ca="1" si="2"/>
        <v>-3.850851755510093E-2</v>
      </c>
    </row>
    <row r="38" spans="1:4" x14ac:dyDescent="0.15">
      <c r="A38">
        <v>29</v>
      </c>
      <c r="B38">
        <f t="shared" ca="1" si="3"/>
        <v>-2.0425319044162414E-2</v>
      </c>
      <c r="C38">
        <f t="shared" ca="1" si="4"/>
        <v>-0.59159748140497526</v>
      </c>
      <c r="D38">
        <f t="shared" ca="1" si="2"/>
        <v>-0.5376718772580531</v>
      </c>
    </row>
    <row r="39" spans="1:4" x14ac:dyDescent="0.15">
      <c r="A39">
        <v>30</v>
      </c>
      <c r="B39">
        <f t="shared" ca="1" si="3"/>
        <v>-0.45304857540710752</v>
      </c>
      <c r="C39">
        <f t="shared" ca="1" si="4"/>
        <v>0.37148862344057432</v>
      </c>
      <c r="D39">
        <f t="shared" ca="1" si="2"/>
        <v>0.42541422758749653</v>
      </c>
    </row>
    <row r="40" spans="1:4" x14ac:dyDescent="0.15">
      <c r="A40">
        <v>31</v>
      </c>
      <c r="B40">
        <f t="shared" ca="1" si="3"/>
        <v>1.0433942437838706</v>
      </c>
      <c r="C40">
        <f t="shared" ca="1" si="4"/>
        <v>0.9154175221541091</v>
      </c>
      <c r="D40">
        <f t="shared" ca="1" si="2"/>
        <v>0.96934312630103125</v>
      </c>
    </row>
    <row r="41" spans="1:4" x14ac:dyDescent="0.15">
      <c r="A41">
        <v>32</v>
      </c>
      <c r="B41">
        <f t="shared" ca="1" si="3"/>
        <v>2.1565295923892318</v>
      </c>
      <c r="C41">
        <f t="shared" ca="1" si="4"/>
        <v>0.74359363952454549</v>
      </c>
      <c r="D41">
        <f t="shared" ca="1" si="2"/>
        <v>0.79751924367146776</v>
      </c>
    </row>
    <row r="42" spans="1:4" x14ac:dyDescent="0.15">
      <c r="A42">
        <v>33</v>
      </c>
      <c r="B42">
        <f t="shared" ca="1" si="3"/>
        <v>-1.2240696322974696</v>
      </c>
      <c r="C42">
        <f t="shared" ca="1" si="4"/>
        <v>-2.7399918769718443</v>
      </c>
      <c r="D42">
        <f t="shared" ca="1" si="2"/>
        <v>-2.6860662728249221</v>
      </c>
    </row>
    <row r="43" spans="1:4" x14ac:dyDescent="0.15">
      <c r="A43">
        <v>34</v>
      </c>
      <c r="B43">
        <f t="shared" ca="1" si="3"/>
        <v>-0.44031784306718336</v>
      </c>
      <c r="C43">
        <f t="shared" ca="1" si="4"/>
        <v>2.6755154132814871</v>
      </c>
      <c r="D43">
        <f t="shared" ca="1" si="2"/>
        <v>2.7294410174284094</v>
      </c>
    </row>
    <row r="44" spans="1:4" x14ac:dyDescent="0.15">
      <c r="A44">
        <v>35</v>
      </c>
      <c r="B44">
        <f t="shared" ca="1" si="3"/>
        <v>-0.43139154992920981</v>
      </c>
      <c r="C44">
        <f t="shared" ca="1" si="4"/>
        <v>-2.2655664610120367</v>
      </c>
      <c r="D44">
        <f t="shared" ca="1" si="2"/>
        <v>-2.2116408568651145</v>
      </c>
    </row>
    <row r="45" spans="1:4" x14ac:dyDescent="0.15">
      <c r="A45">
        <v>36</v>
      </c>
      <c r="B45">
        <f t="shared" ca="1" si="3"/>
        <v>0.77000902802283777</v>
      </c>
      <c r="C45">
        <f t="shared" ca="1" si="4"/>
        <v>2.1099361793695937</v>
      </c>
      <c r="D45">
        <f t="shared" ca="1" si="2"/>
        <v>2.1638617835165159</v>
      </c>
    </row>
    <row r="46" spans="1:4" x14ac:dyDescent="0.15">
      <c r="A46">
        <v>37</v>
      </c>
      <c r="B46">
        <f t="shared" ca="1" si="3"/>
        <v>1.7873384684940121</v>
      </c>
      <c r="C46">
        <f t="shared" ca="1" si="4"/>
        <v>0.40376131192076214</v>
      </c>
      <c r="D46">
        <f t="shared" ca="1" si="2"/>
        <v>0.45768691606768436</v>
      </c>
    </row>
    <row r="47" spans="1:4" x14ac:dyDescent="0.15">
      <c r="A47">
        <v>38</v>
      </c>
      <c r="B47">
        <f t="shared" ca="1" si="3"/>
        <v>1.276668801780573</v>
      </c>
      <c r="C47">
        <f t="shared" ca="1" si="4"/>
        <v>-0.514182611338174</v>
      </c>
      <c r="D47">
        <f t="shared" ca="1" si="2"/>
        <v>-0.46025700719125179</v>
      </c>
    </row>
    <row r="48" spans="1:4" x14ac:dyDescent="0.15">
      <c r="A48">
        <v>39</v>
      </c>
      <c r="B48">
        <f t="shared" ca="1" si="3"/>
        <v>0.42280293471362401</v>
      </c>
      <c r="C48">
        <f t="shared" ca="1" si="4"/>
        <v>0.84898354230079298</v>
      </c>
      <c r="D48">
        <f t="shared" ca="1" si="2"/>
        <v>0.90290914644771525</v>
      </c>
    </row>
    <row r="49" spans="1:4" x14ac:dyDescent="0.15">
      <c r="A49">
        <v>40</v>
      </c>
      <c r="B49">
        <f t="shared" ca="1" si="3"/>
        <v>1.7049586528123792</v>
      </c>
      <c r="C49">
        <f t="shared" ca="1" si="4"/>
        <v>0.90978961462425256</v>
      </c>
      <c r="D49">
        <f t="shared" ca="1" si="2"/>
        <v>0.96371521877117483</v>
      </c>
    </row>
    <row r="50" spans="1:4" x14ac:dyDescent="0.15">
      <c r="A50">
        <v>41</v>
      </c>
      <c r="B50">
        <f t="shared" ca="1" si="3"/>
        <v>-1.2430528804855741</v>
      </c>
      <c r="C50">
        <f t="shared" ca="1" si="4"/>
        <v>-2.9351695048775781</v>
      </c>
      <c r="D50">
        <f t="shared" ca="1" si="2"/>
        <v>-2.8812439007306558</v>
      </c>
    </row>
    <row r="51" spans="1:4" x14ac:dyDescent="0.15">
      <c r="A51">
        <v>42</v>
      </c>
      <c r="B51">
        <f t="shared" ca="1" si="3"/>
        <v>-0.46707786606123014</v>
      </c>
      <c r="C51">
        <f t="shared" ca="1" si="4"/>
        <v>2.8027687215050703</v>
      </c>
      <c r="D51">
        <f t="shared" ca="1" si="2"/>
        <v>2.8566943256519925</v>
      </c>
    </row>
    <row r="52" spans="1:4" x14ac:dyDescent="0.15">
      <c r="A52">
        <v>43</v>
      </c>
      <c r="B52">
        <f t="shared" ca="1" si="3"/>
        <v>-0.78980486688849094</v>
      </c>
      <c r="C52">
        <f t="shared" ca="1" si="4"/>
        <v>-2.6723025019185358</v>
      </c>
      <c r="D52">
        <f t="shared" ca="1" si="2"/>
        <v>-2.6183768977716135</v>
      </c>
    </row>
    <row r="53" spans="1:4" x14ac:dyDescent="0.15">
      <c r="A53">
        <v>44</v>
      </c>
      <c r="B53">
        <f t="shared" ca="1" si="3"/>
        <v>-0.51253688659846552</v>
      </c>
      <c r="C53">
        <f t="shared" ca="1" si="4"/>
        <v>1.2797951329925894</v>
      </c>
      <c r="D53">
        <f t="shared" ca="1" si="2"/>
        <v>1.3337207371395117</v>
      </c>
    </row>
    <row r="54" spans="1:4" x14ac:dyDescent="0.15">
      <c r="A54">
        <v>45</v>
      </c>
      <c r="B54">
        <f t="shared" ca="1" si="3"/>
        <v>-2.5296560146931868</v>
      </c>
      <c r="C54">
        <f t="shared" ca="1" si="4"/>
        <v>-2.5900081864324314</v>
      </c>
      <c r="D54">
        <f t="shared" ca="1" si="2"/>
        <v>-2.5360825822855091</v>
      </c>
    </row>
    <row r="55" spans="1:4" x14ac:dyDescent="0.15">
      <c r="A55">
        <v>46</v>
      </c>
      <c r="B55">
        <f t="shared" ca="1" si="3"/>
        <v>-1.8467519037327498</v>
      </c>
      <c r="C55">
        <f t="shared" ca="1" si="4"/>
        <v>0.75238165883385744</v>
      </c>
      <c r="D55">
        <f t="shared" ca="1" si="2"/>
        <v>0.8063072629807797</v>
      </c>
    </row>
    <row r="56" spans="1:4" x14ac:dyDescent="0.15">
      <c r="A56">
        <v>47</v>
      </c>
      <c r="B56">
        <f t="shared" ca="1" si="3"/>
        <v>-2.2173743438846465</v>
      </c>
      <c r="C56">
        <f t="shared" ca="1" si="4"/>
        <v>-1.6414655885092024</v>
      </c>
      <c r="D56">
        <f t="shared" ca="1" si="2"/>
        <v>-1.5875399843622802</v>
      </c>
    </row>
    <row r="57" spans="1:4" x14ac:dyDescent="0.15">
      <c r="A57">
        <v>48</v>
      </c>
      <c r="B57">
        <f t="shared" ca="1" si="3"/>
        <v>-1.8366856501424602</v>
      </c>
      <c r="C57">
        <f t="shared" ca="1" si="4"/>
        <v>-0.15420938038081133</v>
      </c>
      <c r="D57">
        <f t="shared" ca="1" si="2"/>
        <v>-0.10028377623388912</v>
      </c>
    </row>
    <row r="58" spans="1:4" x14ac:dyDescent="0.15">
      <c r="A58">
        <v>49</v>
      </c>
      <c r="B58">
        <f t="shared" ca="1" si="3"/>
        <v>-1.3333560334169678</v>
      </c>
      <c r="C58">
        <f t="shared" ca="1" si="4"/>
        <v>-0.14800448581639158</v>
      </c>
      <c r="D58">
        <f t="shared" ca="1" si="2"/>
        <v>-9.4078881669469372E-2</v>
      </c>
    </row>
    <row r="59" spans="1:4" x14ac:dyDescent="0.15">
      <c r="A59">
        <v>50</v>
      </c>
      <c r="B59">
        <f t="shared" ca="1" si="3"/>
        <v>0.35934369848609193</v>
      </c>
      <c r="C59">
        <f t="shared" ca="1" si="4"/>
        <v>0.64427515827588777</v>
      </c>
      <c r="D59">
        <f t="shared" ca="1" si="2"/>
        <v>0.69820076242280993</v>
      </c>
    </row>
    <row r="75" spans="2:12" x14ac:dyDescent="0.15">
      <c r="B75" t="s">
        <v>21</v>
      </c>
      <c r="C75" t="s">
        <v>22</v>
      </c>
      <c r="D75" t="s">
        <v>23</v>
      </c>
      <c r="E75" t="s">
        <v>24</v>
      </c>
      <c r="F75" t="s">
        <v>25</v>
      </c>
      <c r="G75" t="s">
        <v>26</v>
      </c>
      <c r="H75" t="s">
        <v>27</v>
      </c>
      <c r="I75" t="s">
        <v>28</v>
      </c>
      <c r="J75" t="s">
        <v>29</v>
      </c>
      <c r="K75" t="s">
        <v>30</v>
      </c>
      <c r="L75" t="s">
        <v>31</v>
      </c>
    </row>
    <row r="76" spans="2:12" x14ac:dyDescent="0.15">
      <c r="B76">
        <f t="shared" ref="B76:B107" ca="1" si="5">C8</f>
        <v>2.3310471340268437</v>
      </c>
    </row>
    <row r="77" spans="2:12" x14ac:dyDescent="0.15">
      <c r="B77">
        <f t="shared" ca="1" si="5"/>
        <v>1.2828335976638974</v>
      </c>
      <c r="C77">
        <f ca="1">B76</f>
        <v>2.3310471340268437</v>
      </c>
    </row>
    <row r="78" spans="2:12" x14ac:dyDescent="0.15">
      <c r="B78">
        <f t="shared" ca="1" si="5"/>
        <v>-4.0039978413867399</v>
      </c>
      <c r="C78">
        <f ca="1">B77</f>
        <v>1.2828335976638974</v>
      </c>
      <c r="D78">
        <f t="shared" ref="D78:D127" ca="1" si="6">B76</f>
        <v>2.3310471340268437</v>
      </c>
    </row>
    <row r="79" spans="2:12" x14ac:dyDescent="0.15">
      <c r="B79">
        <f t="shared" ca="1" si="5"/>
        <v>5.862417596513497</v>
      </c>
      <c r="C79">
        <f t="shared" ref="C79:C127" ca="1" si="7">B78</f>
        <v>-4.0039978413867399</v>
      </c>
      <c r="D79">
        <f t="shared" ca="1" si="6"/>
        <v>1.2828335976638974</v>
      </c>
      <c r="E79">
        <f ca="1">B76</f>
        <v>2.3310471340268437</v>
      </c>
    </row>
    <row r="80" spans="2:12" x14ac:dyDescent="0.15">
      <c r="B80">
        <f t="shared" ca="1" si="5"/>
        <v>-5.8532138110839309</v>
      </c>
      <c r="C80">
        <f t="shared" ca="1" si="7"/>
        <v>5.862417596513497</v>
      </c>
      <c r="D80">
        <f t="shared" ca="1" si="6"/>
        <v>-4.0039978413867399</v>
      </c>
      <c r="E80">
        <f t="shared" ref="E80:E127" ca="1" si="8">B77</f>
        <v>1.2828335976638974</v>
      </c>
      <c r="F80">
        <f ca="1">B76</f>
        <v>2.3310471340268437</v>
      </c>
    </row>
    <row r="81" spans="2:12" x14ac:dyDescent="0.15">
      <c r="B81">
        <f t="shared" ca="1" si="5"/>
        <v>4.0104072291616948</v>
      </c>
      <c r="C81">
        <f t="shared" ca="1" si="7"/>
        <v>-5.8532138110839309</v>
      </c>
      <c r="D81">
        <f t="shared" ca="1" si="6"/>
        <v>5.862417596513497</v>
      </c>
      <c r="E81">
        <f t="shared" ca="1" si="8"/>
        <v>-4.0039978413867399</v>
      </c>
      <c r="F81">
        <f t="shared" ref="F81:F126" ca="1" si="9">B77</f>
        <v>1.2828335976638974</v>
      </c>
      <c r="G81">
        <f ca="1">F80</f>
        <v>2.3310471340268437</v>
      </c>
    </row>
    <row r="82" spans="2:12" x14ac:dyDescent="0.15">
      <c r="B82">
        <f t="shared" ca="1" si="5"/>
        <v>-1.7015450111697308</v>
      </c>
      <c r="C82">
        <f t="shared" ca="1" si="7"/>
        <v>4.0104072291616948</v>
      </c>
      <c r="D82">
        <f t="shared" ca="1" si="6"/>
        <v>-5.8532138110839309</v>
      </c>
      <c r="E82">
        <f t="shared" ca="1" si="8"/>
        <v>5.862417596513497</v>
      </c>
      <c r="F82">
        <f t="shared" ca="1" si="9"/>
        <v>-4.0039978413867399</v>
      </c>
      <c r="G82">
        <f t="shared" ref="G82:L127" ca="1" si="10">F81</f>
        <v>1.2828335976638974</v>
      </c>
      <c r="H82">
        <f t="shared" ca="1" si="10"/>
        <v>2.3310471340268437</v>
      </c>
    </row>
    <row r="83" spans="2:12" x14ac:dyDescent="0.15">
      <c r="B83">
        <f t="shared" ca="1" si="5"/>
        <v>-0.78241432557735546</v>
      </c>
      <c r="C83">
        <f t="shared" ca="1" si="7"/>
        <v>-1.7015450111697308</v>
      </c>
      <c r="D83">
        <f t="shared" ca="1" si="6"/>
        <v>4.0104072291616948</v>
      </c>
      <c r="E83">
        <f t="shared" ca="1" si="8"/>
        <v>-5.8532138110839309</v>
      </c>
      <c r="F83">
        <f t="shared" ca="1" si="9"/>
        <v>5.862417596513497</v>
      </c>
      <c r="G83">
        <f t="shared" ca="1" si="10"/>
        <v>-4.0039978413867399</v>
      </c>
      <c r="H83">
        <f t="shared" ca="1" si="10"/>
        <v>1.2828335976638974</v>
      </c>
      <c r="I83">
        <f t="shared" ca="1" si="10"/>
        <v>2.3310471340268437</v>
      </c>
    </row>
    <row r="84" spans="2:12" x14ac:dyDescent="0.15">
      <c r="B84">
        <f t="shared" ca="1" si="5"/>
        <v>-0.39798440336669572</v>
      </c>
      <c r="C84">
        <f t="shared" ca="1" si="7"/>
        <v>-0.78241432557735546</v>
      </c>
      <c r="D84">
        <f t="shared" ca="1" si="6"/>
        <v>-1.7015450111697308</v>
      </c>
      <c r="E84">
        <f t="shared" ca="1" si="8"/>
        <v>4.0104072291616948</v>
      </c>
      <c r="F84">
        <f t="shared" ca="1" si="9"/>
        <v>-5.8532138110839309</v>
      </c>
      <c r="G84">
        <f t="shared" ca="1" si="10"/>
        <v>5.862417596513497</v>
      </c>
      <c r="H84">
        <f t="shared" ca="1" si="10"/>
        <v>-4.0039978413867399</v>
      </c>
      <c r="I84">
        <f t="shared" ca="1" si="10"/>
        <v>1.2828335976638974</v>
      </c>
      <c r="J84">
        <f t="shared" ca="1" si="10"/>
        <v>2.3310471340268437</v>
      </c>
    </row>
    <row r="85" spans="2:12" x14ac:dyDescent="0.15">
      <c r="B85">
        <f t="shared" ca="1" si="5"/>
        <v>3.9840192795962293E-2</v>
      </c>
      <c r="C85">
        <f t="shared" ca="1" si="7"/>
        <v>-0.39798440336669572</v>
      </c>
      <c r="D85">
        <f t="shared" ca="1" si="6"/>
        <v>-0.78241432557735546</v>
      </c>
      <c r="E85">
        <f t="shared" ca="1" si="8"/>
        <v>-1.7015450111697308</v>
      </c>
      <c r="F85">
        <f t="shared" ca="1" si="9"/>
        <v>4.0104072291616948</v>
      </c>
      <c r="G85">
        <f t="shared" ca="1" si="10"/>
        <v>-5.8532138110839309</v>
      </c>
      <c r="H85">
        <f t="shared" ca="1" si="10"/>
        <v>5.862417596513497</v>
      </c>
      <c r="I85">
        <f t="shared" ca="1" si="10"/>
        <v>-4.0039978413867399</v>
      </c>
      <c r="J85">
        <f t="shared" ca="1" si="10"/>
        <v>1.2828335976638974</v>
      </c>
      <c r="K85">
        <f t="shared" ca="1" si="10"/>
        <v>2.3310471340268437</v>
      </c>
    </row>
    <row r="86" spans="2:12" x14ac:dyDescent="0.15">
      <c r="B86">
        <f t="shared" ca="1" si="5"/>
        <v>0.9691236309696204</v>
      </c>
      <c r="C86">
        <f t="shared" ca="1" si="7"/>
        <v>3.9840192795962293E-2</v>
      </c>
      <c r="D86">
        <f t="shared" ca="1" si="6"/>
        <v>-0.39798440336669572</v>
      </c>
      <c r="E86">
        <f t="shared" ca="1" si="8"/>
        <v>-0.78241432557735546</v>
      </c>
      <c r="F86">
        <f t="shared" ca="1" si="9"/>
        <v>-1.7015450111697308</v>
      </c>
      <c r="G86">
        <f t="shared" ca="1" si="10"/>
        <v>4.0104072291616948</v>
      </c>
      <c r="H86">
        <f t="shared" ca="1" si="10"/>
        <v>-5.8532138110839309</v>
      </c>
      <c r="I86">
        <f t="shared" ca="1" si="10"/>
        <v>5.862417596513497</v>
      </c>
      <c r="J86">
        <f t="shared" ca="1" si="10"/>
        <v>-4.0039978413867399</v>
      </c>
      <c r="K86">
        <f t="shared" ca="1" si="10"/>
        <v>1.2828335976638974</v>
      </c>
      <c r="L86">
        <f t="shared" ca="1" si="10"/>
        <v>2.3310471340268437</v>
      </c>
    </row>
    <row r="87" spans="2:12" x14ac:dyDescent="0.15">
      <c r="B87">
        <f t="shared" ca="1" si="5"/>
        <v>-0.40081682684515252</v>
      </c>
      <c r="C87">
        <f t="shared" ca="1" si="7"/>
        <v>0.9691236309696204</v>
      </c>
      <c r="D87">
        <f t="shared" ca="1" si="6"/>
        <v>3.9840192795962293E-2</v>
      </c>
      <c r="E87">
        <f t="shared" ca="1" si="8"/>
        <v>-0.39798440336669572</v>
      </c>
      <c r="F87">
        <f t="shared" ca="1" si="9"/>
        <v>-0.78241432557735546</v>
      </c>
      <c r="G87">
        <f t="shared" ca="1" si="10"/>
        <v>-1.7015450111697308</v>
      </c>
      <c r="H87">
        <f t="shared" ca="1" si="10"/>
        <v>4.0104072291616948</v>
      </c>
      <c r="I87">
        <f t="shared" ca="1" si="10"/>
        <v>-5.8532138110839309</v>
      </c>
      <c r="J87">
        <f t="shared" ca="1" si="10"/>
        <v>5.862417596513497</v>
      </c>
      <c r="K87">
        <f t="shared" ca="1" si="10"/>
        <v>-4.0039978413867399</v>
      </c>
      <c r="L87">
        <f t="shared" ca="1" si="10"/>
        <v>1.2828335976638974</v>
      </c>
    </row>
    <row r="88" spans="2:12" x14ac:dyDescent="0.15">
      <c r="B88">
        <f t="shared" ca="1" si="5"/>
        <v>0.17226963133992776</v>
      </c>
      <c r="C88">
        <f t="shared" ca="1" si="7"/>
        <v>-0.40081682684515252</v>
      </c>
      <c r="D88">
        <f t="shared" ca="1" si="6"/>
        <v>0.9691236309696204</v>
      </c>
      <c r="E88">
        <f t="shared" ca="1" si="8"/>
        <v>3.9840192795962293E-2</v>
      </c>
      <c r="F88">
        <f t="shared" ca="1" si="9"/>
        <v>-0.39798440336669572</v>
      </c>
      <c r="G88">
        <f t="shared" ca="1" si="10"/>
        <v>-0.78241432557735546</v>
      </c>
      <c r="H88">
        <f t="shared" ca="1" si="10"/>
        <v>-1.7015450111697308</v>
      </c>
      <c r="I88">
        <f t="shared" ca="1" si="10"/>
        <v>4.0104072291616948</v>
      </c>
      <c r="J88">
        <f t="shared" ca="1" si="10"/>
        <v>-5.8532138110839309</v>
      </c>
      <c r="K88">
        <f t="shared" ca="1" si="10"/>
        <v>5.862417596513497</v>
      </c>
      <c r="L88">
        <f t="shared" ca="1" si="10"/>
        <v>-4.0039978413867399</v>
      </c>
    </row>
    <row r="89" spans="2:12" x14ac:dyDescent="0.15">
      <c r="B89">
        <f t="shared" ca="1" si="5"/>
        <v>-4.7887634451696928E-2</v>
      </c>
      <c r="C89">
        <f t="shared" ca="1" si="7"/>
        <v>0.17226963133992776</v>
      </c>
      <c r="D89">
        <f t="shared" ca="1" si="6"/>
        <v>-0.40081682684515252</v>
      </c>
      <c r="E89">
        <f t="shared" ca="1" si="8"/>
        <v>0.9691236309696204</v>
      </c>
      <c r="F89">
        <f t="shared" ca="1" si="9"/>
        <v>3.9840192795962293E-2</v>
      </c>
      <c r="G89">
        <f t="shared" ca="1" si="10"/>
        <v>-0.39798440336669572</v>
      </c>
      <c r="H89">
        <f t="shared" ca="1" si="10"/>
        <v>-0.78241432557735546</v>
      </c>
      <c r="I89">
        <f t="shared" ca="1" si="10"/>
        <v>-1.7015450111697308</v>
      </c>
      <c r="J89">
        <f t="shared" ca="1" si="10"/>
        <v>4.0104072291616948</v>
      </c>
      <c r="K89">
        <f t="shared" ca="1" si="10"/>
        <v>-5.8532138110839309</v>
      </c>
      <c r="L89">
        <f t="shared" ca="1" si="10"/>
        <v>5.862417596513497</v>
      </c>
    </row>
    <row r="90" spans="2:12" x14ac:dyDescent="0.15">
      <c r="B90">
        <f t="shared" ca="1" si="5"/>
        <v>1.4730327957575111</v>
      </c>
      <c r="C90">
        <f t="shared" ca="1" si="7"/>
        <v>-4.7887634451696928E-2</v>
      </c>
      <c r="D90">
        <f t="shared" ca="1" si="6"/>
        <v>0.17226963133992776</v>
      </c>
      <c r="E90">
        <f t="shared" ca="1" si="8"/>
        <v>-0.40081682684515252</v>
      </c>
      <c r="F90">
        <f t="shared" ca="1" si="9"/>
        <v>0.9691236309696204</v>
      </c>
      <c r="G90">
        <f t="shared" ca="1" si="10"/>
        <v>3.9840192795962293E-2</v>
      </c>
      <c r="H90">
        <f t="shared" ca="1" si="10"/>
        <v>-0.39798440336669572</v>
      </c>
      <c r="I90">
        <f t="shared" ca="1" si="10"/>
        <v>-0.78241432557735546</v>
      </c>
      <c r="J90">
        <f t="shared" ca="1" si="10"/>
        <v>-1.7015450111697308</v>
      </c>
      <c r="K90">
        <f t="shared" ca="1" si="10"/>
        <v>4.0104072291616948</v>
      </c>
      <c r="L90">
        <f t="shared" ca="1" si="10"/>
        <v>-5.8532138110839309</v>
      </c>
    </row>
    <row r="91" spans="2:12" x14ac:dyDescent="0.15">
      <c r="B91">
        <f t="shared" ca="1" si="5"/>
        <v>-2.3752959181128377</v>
      </c>
      <c r="C91">
        <f t="shared" ca="1" si="7"/>
        <v>1.4730327957575111</v>
      </c>
      <c r="D91">
        <f t="shared" ca="1" si="6"/>
        <v>-4.7887634451696928E-2</v>
      </c>
      <c r="E91">
        <f t="shared" ca="1" si="8"/>
        <v>0.17226963133992776</v>
      </c>
      <c r="F91">
        <f t="shared" ca="1" si="9"/>
        <v>-0.40081682684515252</v>
      </c>
      <c r="G91">
        <f t="shared" ca="1" si="10"/>
        <v>0.9691236309696204</v>
      </c>
      <c r="H91">
        <f t="shared" ca="1" si="10"/>
        <v>3.9840192795962293E-2</v>
      </c>
      <c r="I91">
        <f t="shared" ca="1" si="10"/>
        <v>-0.39798440336669572</v>
      </c>
      <c r="J91">
        <f t="shared" ca="1" si="10"/>
        <v>-0.78241432557735546</v>
      </c>
      <c r="K91">
        <f t="shared" ca="1" si="10"/>
        <v>-1.7015450111697308</v>
      </c>
      <c r="L91">
        <f t="shared" ca="1" si="10"/>
        <v>4.0104072291616948</v>
      </c>
    </row>
    <row r="92" spans="2:12" x14ac:dyDescent="0.15">
      <c r="B92">
        <f t="shared" ca="1" si="5"/>
        <v>0.38714660396463052</v>
      </c>
      <c r="C92">
        <f t="shared" ca="1" si="7"/>
        <v>-2.3752959181128377</v>
      </c>
      <c r="D92">
        <f t="shared" ca="1" si="6"/>
        <v>1.4730327957575111</v>
      </c>
      <c r="E92">
        <f t="shared" ca="1" si="8"/>
        <v>-4.7887634451696928E-2</v>
      </c>
      <c r="F92">
        <f t="shared" ca="1" si="9"/>
        <v>0.17226963133992776</v>
      </c>
      <c r="G92">
        <f t="shared" ca="1" si="10"/>
        <v>-0.40081682684515252</v>
      </c>
      <c r="H92">
        <f t="shared" ca="1" si="10"/>
        <v>0.9691236309696204</v>
      </c>
      <c r="I92">
        <f t="shared" ca="1" si="10"/>
        <v>3.9840192795962293E-2</v>
      </c>
      <c r="J92">
        <f t="shared" ca="1" si="10"/>
        <v>-0.39798440336669572</v>
      </c>
      <c r="K92">
        <f t="shared" ca="1" si="10"/>
        <v>-0.78241432557735546</v>
      </c>
      <c r="L92">
        <f t="shared" ca="1" si="10"/>
        <v>-1.7015450111697308</v>
      </c>
    </row>
    <row r="93" spans="2:12" x14ac:dyDescent="0.15">
      <c r="B93">
        <f t="shared" ca="1" si="5"/>
        <v>0.76362837963594199</v>
      </c>
      <c r="C93">
        <f t="shared" ca="1" si="7"/>
        <v>0.38714660396463052</v>
      </c>
      <c r="D93">
        <f t="shared" ca="1" si="6"/>
        <v>-2.3752959181128377</v>
      </c>
      <c r="E93">
        <f t="shared" ca="1" si="8"/>
        <v>1.4730327957575111</v>
      </c>
      <c r="F93">
        <f t="shared" ca="1" si="9"/>
        <v>-4.7887634451696928E-2</v>
      </c>
      <c r="G93">
        <f t="shared" ca="1" si="10"/>
        <v>0.17226963133992776</v>
      </c>
      <c r="H93">
        <f t="shared" ca="1" si="10"/>
        <v>-0.40081682684515252</v>
      </c>
      <c r="I93">
        <f t="shared" ca="1" si="10"/>
        <v>0.9691236309696204</v>
      </c>
      <c r="J93">
        <f t="shared" ca="1" si="10"/>
        <v>3.9840192795962293E-2</v>
      </c>
      <c r="K93">
        <f t="shared" ca="1" si="10"/>
        <v>-0.39798440336669572</v>
      </c>
      <c r="L93">
        <f t="shared" ca="1" si="10"/>
        <v>-0.78241432557735546</v>
      </c>
    </row>
    <row r="94" spans="2:12" x14ac:dyDescent="0.15">
      <c r="B94">
        <f t="shared" ca="1" si="5"/>
        <v>-2.0157294201375149</v>
      </c>
      <c r="C94">
        <f t="shared" ca="1" si="7"/>
        <v>0.76362837963594199</v>
      </c>
      <c r="D94">
        <f t="shared" ca="1" si="6"/>
        <v>0.38714660396463052</v>
      </c>
      <c r="E94">
        <f t="shared" ca="1" si="8"/>
        <v>-2.3752959181128377</v>
      </c>
      <c r="F94">
        <f t="shared" ca="1" si="9"/>
        <v>1.4730327957575111</v>
      </c>
      <c r="G94">
        <f t="shared" ca="1" si="10"/>
        <v>-4.7887634451696928E-2</v>
      </c>
      <c r="H94">
        <f t="shared" ca="1" si="10"/>
        <v>0.17226963133992776</v>
      </c>
      <c r="I94">
        <f t="shared" ca="1" si="10"/>
        <v>-0.40081682684515252</v>
      </c>
      <c r="J94">
        <f t="shared" ca="1" si="10"/>
        <v>0.9691236309696204</v>
      </c>
      <c r="K94">
        <f t="shared" ca="1" si="10"/>
        <v>3.9840192795962293E-2</v>
      </c>
      <c r="L94">
        <f t="shared" ca="1" si="10"/>
        <v>-0.39798440336669572</v>
      </c>
    </row>
    <row r="95" spans="2:12" x14ac:dyDescent="0.15">
      <c r="B95">
        <f t="shared" ca="1" si="5"/>
        <v>2.0687905288708865</v>
      </c>
      <c r="C95">
        <f t="shared" ca="1" si="7"/>
        <v>-2.0157294201375149</v>
      </c>
      <c r="D95">
        <f t="shared" ca="1" si="6"/>
        <v>0.76362837963594199</v>
      </c>
      <c r="E95">
        <f t="shared" ca="1" si="8"/>
        <v>0.38714660396463052</v>
      </c>
      <c r="F95">
        <f t="shared" ca="1" si="9"/>
        <v>-2.3752959181128377</v>
      </c>
      <c r="G95">
        <f t="shared" ca="1" si="10"/>
        <v>1.4730327957575111</v>
      </c>
      <c r="H95">
        <f t="shared" ca="1" si="10"/>
        <v>-4.7887634451696928E-2</v>
      </c>
      <c r="I95">
        <f t="shared" ca="1" si="10"/>
        <v>0.17226963133992776</v>
      </c>
      <c r="J95">
        <f t="shared" ca="1" si="10"/>
        <v>-0.40081682684515252</v>
      </c>
      <c r="K95">
        <f t="shared" ca="1" si="10"/>
        <v>0.9691236309696204</v>
      </c>
      <c r="L95">
        <f t="shared" ca="1" si="10"/>
        <v>3.9840192795962293E-2</v>
      </c>
    </row>
    <row r="96" spans="2:12" x14ac:dyDescent="0.15">
      <c r="B96">
        <f t="shared" ca="1" si="5"/>
        <v>-1.9830786548254633</v>
      </c>
      <c r="C96">
        <f t="shared" ca="1" si="7"/>
        <v>2.0687905288708865</v>
      </c>
      <c r="D96">
        <f t="shared" ca="1" si="6"/>
        <v>-2.0157294201375149</v>
      </c>
      <c r="E96">
        <f t="shared" ca="1" si="8"/>
        <v>0.76362837963594199</v>
      </c>
      <c r="F96">
        <f t="shared" ca="1" si="9"/>
        <v>0.38714660396463052</v>
      </c>
      <c r="G96">
        <f t="shared" ca="1" si="10"/>
        <v>-2.3752959181128377</v>
      </c>
      <c r="H96">
        <f t="shared" ca="1" si="10"/>
        <v>1.4730327957575111</v>
      </c>
      <c r="I96">
        <f t="shared" ca="1" si="10"/>
        <v>-4.7887634451696928E-2</v>
      </c>
      <c r="J96">
        <f t="shared" ca="1" si="10"/>
        <v>0.17226963133992776</v>
      </c>
      <c r="K96">
        <f t="shared" ca="1" si="10"/>
        <v>-0.40081682684515252</v>
      </c>
      <c r="L96">
        <f t="shared" ca="1" si="10"/>
        <v>0.9691236309696204</v>
      </c>
    </row>
    <row r="97" spans="2:12" x14ac:dyDescent="0.15">
      <c r="B97">
        <f t="shared" ca="1" si="5"/>
        <v>1.9639814550514867</v>
      </c>
      <c r="C97">
        <f t="shared" ca="1" si="7"/>
        <v>-1.9830786548254633</v>
      </c>
      <c r="D97">
        <f t="shared" ca="1" si="6"/>
        <v>2.0687905288708865</v>
      </c>
      <c r="E97">
        <f t="shared" ca="1" si="8"/>
        <v>-2.0157294201375149</v>
      </c>
      <c r="F97">
        <f t="shared" ca="1" si="9"/>
        <v>0.76362837963594199</v>
      </c>
      <c r="G97">
        <f t="shared" ca="1" si="10"/>
        <v>0.38714660396463052</v>
      </c>
      <c r="H97">
        <f t="shared" ca="1" si="10"/>
        <v>-2.3752959181128377</v>
      </c>
      <c r="I97">
        <f t="shared" ca="1" si="10"/>
        <v>1.4730327957575111</v>
      </c>
      <c r="J97">
        <f t="shared" ca="1" si="10"/>
        <v>-4.7887634451696928E-2</v>
      </c>
      <c r="K97">
        <f t="shared" ca="1" si="10"/>
        <v>0.17226963133992776</v>
      </c>
      <c r="L97">
        <f t="shared" ca="1" si="10"/>
        <v>-0.40081682684515252</v>
      </c>
    </row>
    <row r="98" spans="2:12" x14ac:dyDescent="0.15">
      <c r="B98">
        <f t="shared" ca="1" si="5"/>
        <v>-2.5121908175936376</v>
      </c>
      <c r="C98">
        <f t="shared" ca="1" si="7"/>
        <v>1.9639814550514867</v>
      </c>
      <c r="D98">
        <f t="shared" ca="1" si="6"/>
        <v>-1.9830786548254633</v>
      </c>
      <c r="E98">
        <f t="shared" ca="1" si="8"/>
        <v>2.0687905288708865</v>
      </c>
      <c r="F98">
        <f t="shared" ca="1" si="9"/>
        <v>-2.0157294201375149</v>
      </c>
      <c r="G98">
        <f t="shared" ca="1" si="10"/>
        <v>0.76362837963594199</v>
      </c>
      <c r="H98">
        <f t="shared" ca="1" si="10"/>
        <v>0.38714660396463052</v>
      </c>
      <c r="I98">
        <f t="shared" ca="1" si="10"/>
        <v>-2.3752959181128377</v>
      </c>
      <c r="J98">
        <f t="shared" ca="1" si="10"/>
        <v>1.4730327957575111</v>
      </c>
      <c r="K98">
        <f t="shared" ca="1" si="10"/>
        <v>-4.7887634451696928E-2</v>
      </c>
      <c r="L98">
        <f t="shared" ca="1" si="10"/>
        <v>0.17226963133992776</v>
      </c>
    </row>
    <row r="99" spans="2:12" x14ac:dyDescent="0.15">
      <c r="B99">
        <f t="shared" ca="1" si="5"/>
        <v>0.7740135572018203</v>
      </c>
      <c r="C99">
        <f t="shared" ca="1" si="7"/>
        <v>-2.5121908175936376</v>
      </c>
      <c r="D99">
        <f t="shared" ca="1" si="6"/>
        <v>1.9639814550514867</v>
      </c>
      <c r="E99">
        <f t="shared" ca="1" si="8"/>
        <v>-1.9830786548254633</v>
      </c>
      <c r="F99">
        <f t="shared" ca="1" si="9"/>
        <v>2.0687905288708865</v>
      </c>
      <c r="G99">
        <f t="shared" ca="1" si="10"/>
        <v>-2.0157294201375149</v>
      </c>
      <c r="H99">
        <f t="shared" ca="1" si="10"/>
        <v>0.76362837963594199</v>
      </c>
      <c r="I99">
        <f t="shared" ca="1" si="10"/>
        <v>0.38714660396463052</v>
      </c>
      <c r="J99">
        <f t="shared" ca="1" si="10"/>
        <v>-2.3752959181128377</v>
      </c>
      <c r="K99">
        <f t="shared" ca="1" si="10"/>
        <v>1.4730327957575111</v>
      </c>
      <c r="L99">
        <f t="shared" ca="1" si="10"/>
        <v>-4.7887634451696928E-2</v>
      </c>
    </row>
    <row r="100" spans="2:12" x14ac:dyDescent="0.15">
      <c r="B100">
        <f t="shared" ca="1" si="5"/>
        <v>-0.28094598487461198</v>
      </c>
      <c r="C100">
        <f t="shared" ca="1" si="7"/>
        <v>0.7740135572018203</v>
      </c>
      <c r="D100">
        <f t="shared" ca="1" si="6"/>
        <v>-2.5121908175936376</v>
      </c>
      <c r="E100">
        <f t="shared" ca="1" si="8"/>
        <v>1.9639814550514867</v>
      </c>
      <c r="F100">
        <f t="shared" ca="1" si="9"/>
        <v>-1.9830786548254633</v>
      </c>
      <c r="G100">
        <f t="shared" ca="1" si="10"/>
        <v>2.0687905288708865</v>
      </c>
      <c r="H100">
        <f t="shared" ca="1" si="10"/>
        <v>-2.0157294201375149</v>
      </c>
      <c r="I100">
        <f t="shared" ca="1" si="10"/>
        <v>0.76362837963594199</v>
      </c>
      <c r="J100">
        <f t="shared" ca="1" si="10"/>
        <v>0.38714660396463052</v>
      </c>
      <c r="K100">
        <f t="shared" ca="1" si="10"/>
        <v>-2.3752959181128377</v>
      </c>
      <c r="L100">
        <f t="shared" ca="1" si="10"/>
        <v>1.4730327957575111</v>
      </c>
    </row>
    <row r="101" spans="2:12" x14ac:dyDescent="0.15">
      <c r="B101">
        <f t="shared" ca="1" si="5"/>
        <v>-0.57886874911971209</v>
      </c>
      <c r="C101">
        <f t="shared" ca="1" si="7"/>
        <v>-0.28094598487461198</v>
      </c>
      <c r="D101">
        <f t="shared" ca="1" si="6"/>
        <v>0.7740135572018203</v>
      </c>
      <c r="E101">
        <f t="shared" ca="1" si="8"/>
        <v>-2.5121908175936376</v>
      </c>
      <c r="F101">
        <f t="shared" ca="1" si="9"/>
        <v>1.9639814550514867</v>
      </c>
      <c r="G101">
        <f t="shared" ca="1" si="10"/>
        <v>-1.9830786548254633</v>
      </c>
      <c r="H101">
        <f t="shared" ca="1" si="10"/>
        <v>2.0687905288708865</v>
      </c>
      <c r="I101">
        <f t="shared" ca="1" si="10"/>
        <v>-2.0157294201375149</v>
      </c>
      <c r="J101">
        <f t="shared" ca="1" si="10"/>
        <v>0.76362837963594199</v>
      </c>
      <c r="K101">
        <f t="shared" ca="1" si="10"/>
        <v>0.38714660396463052</v>
      </c>
      <c r="L101">
        <f t="shared" ca="1" si="10"/>
        <v>-2.3752959181128377</v>
      </c>
    </row>
    <row r="102" spans="2:12" x14ac:dyDescent="0.15">
      <c r="B102">
        <f t="shared" ca="1" si="5"/>
        <v>3.2274941681868703</v>
      </c>
      <c r="C102">
        <f t="shared" ca="1" si="7"/>
        <v>-0.57886874911971209</v>
      </c>
      <c r="D102">
        <f t="shared" ca="1" si="6"/>
        <v>-0.28094598487461198</v>
      </c>
      <c r="E102">
        <f t="shared" ca="1" si="8"/>
        <v>0.7740135572018203</v>
      </c>
      <c r="F102">
        <f t="shared" ca="1" si="9"/>
        <v>-2.5121908175936376</v>
      </c>
      <c r="G102">
        <f t="shared" ca="1" si="10"/>
        <v>1.9639814550514867</v>
      </c>
      <c r="H102">
        <f t="shared" ca="1" si="10"/>
        <v>-1.9830786548254633</v>
      </c>
      <c r="I102">
        <f t="shared" ca="1" si="10"/>
        <v>2.0687905288708865</v>
      </c>
      <c r="J102">
        <f t="shared" ca="1" si="10"/>
        <v>-2.0157294201375149</v>
      </c>
      <c r="K102">
        <f t="shared" ca="1" si="10"/>
        <v>0.76362837963594199</v>
      </c>
      <c r="L102">
        <f t="shared" ca="1" si="10"/>
        <v>0.38714660396463052</v>
      </c>
    </row>
    <row r="103" spans="2:12" x14ac:dyDescent="0.15">
      <c r="B103">
        <f t="shared" ca="1" si="5"/>
        <v>-2.0762176322102901</v>
      </c>
      <c r="C103">
        <f t="shared" ca="1" si="7"/>
        <v>3.2274941681868703</v>
      </c>
      <c r="D103">
        <f t="shared" ca="1" si="6"/>
        <v>-0.57886874911971209</v>
      </c>
      <c r="E103">
        <f t="shared" ca="1" si="8"/>
        <v>-0.28094598487461198</v>
      </c>
      <c r="F103">
        <f t="shared" ca="1" si="9"/>
        <v>0.7740135572018203</v>
      </c>
      <c r="G103">
        <f t="shared" ca="1" si="10"/>
        <v>-2.5121908175936376</v>
      </c>
      <c r="H103">
        <f t="shared" ca="1" si="10"/>
        <v>1.9639814550514867</v>
      </c>
      <c r="I103">
        <f t="shared" ca="1" si="10"/>
        <v>-1.9830786548254633</v>
      </c>
      <c r="J103">
        <f t="shared" ca="1" si="10"/>
        <v>2.0687905288708865</v>
      </c>
      <c r="K103">
        <f t="shared" ca="1" si="10"/>
        <v>-2.0157294201375149</v>
      </c>
      <c r="L103">
        <f t="shared" ca="1" si="10"/>
        <v>0.76362837963594199</v>
      </c>
    </row>
    <row r="104" spans="2:12" x14ac:dyDescent="0.15">
      <c r="B104">
        <f t="shared" ca="1" si="5"/>
        <v>1.1522275342890715</v>
      </c>
      <c r="C104">
        <f t="shared" ca="1" si="7"/>
        <v>-2.0762176322102901</v>
      </c>
      <c r="D104">
        <f t="shared" ca="1" si="6"/>
        <v>3.2274941681868703</v>
      </c>
      <c r="E104">
        <f t="shared" ca="1" si="8"/>
        <v>-0.57886874911971209</v>
      </c>
      <c r="F104">
        <f t="shared" ca="1" si="9"/>
        <v>-0.28094598487461198</v>
      </c>
      <c r="G104">
        <f t="shared" ca="1" si="10"/>
        <v>0.7740135572018203</v>
      </c>
      <c r="H104">
        <f t="shared" ca="1" si="10"/>
        <v>-2.5121908175936376</v>
      </c>
      <c r="I104">
        <f t="shared" ca="1" si="10"/>
        <v>1.9639814550514867</v>
      </c>
      <c r="J104">
        <f t="shared" ca="1" si="10"/>
        <v>-1.9830786548254633</v>
      </c>
      <c r="K104">
        <f t="shared" ca="1" si="10"/>
        <v>2.0687905288708865</v>
      </c>
      <c r="L104">
        <f t="shared" ca="1" si="10"/>
        <v>-2.0157294201375149</v>
      </c>
    </row>
    <row r="105" spans="2:12" x14ac:dyDescent="0.15">
      <c r="B105">
        <f t="shared" ca="1" si="5"/>
        <v>-9.2434121702023142E-2</v>
      </c>
      <c r="C105">
        <f t="shared" ca="1" si="7"/>
        <v>1.1522275342890715</v>
      </c>
      <c r="D105">
        <f t="shared" ca="1" si="6"/>
        <v>-2.0762176322102901</v>
      </c>
      <c r="E105">
        <f t="shared" ca="1" si="8"/>
        <v>3.2274941681868703</v>
      </c>
      <c r="F105">
        <f t="shared" ca="1" si="9"/>
        <v>-0.57886874911971209</v>
      </c>
      <c r="G105">
        <f t="shared" ca="1" si="10"/>
        <v>-0.28094598487461198</v>
      </c>
      <c r="H105">
        <f t="shared" ca="1" si="10"/>
        <v>0.7740135572018203</v>
      </c>
      <c r="I105">
        <f t="shared" ca="1" si="10"/>
        <v>-2.5121908175936376</v>
      </c>
      <c r="J105">
        <f t="shared" ca="1" si="10"/>
        <v>1.9639814550514867</v>
      </c>
      <c r="K105">
        <f t="shared" ca="1" si="10"/>
        <v>-1.9830786548254633</v>
      </c>
      <c r="L105">
        <f t="shared" ca="1" si="10"/>
        <v>2.0687905288708865</v>
      </c>
    </row>
    <row r="106" spans="2:12" x14ac:dyDescent="0.15">
      <c r="B106">
        <f t="shared" ca="1" si="5"/>
        <v>-0.59159748140497526</v>
      </c>
      <c r="C106">
        <f t="shared" ca="1" si="7"/>
        <v>-9.2434121702023142E-2</v>
      </c>
      <c r="D106">
        <f t="shared" ca="1" si="6"/>
        <v>1.1522275342890715</v>
      </c>
      <c r="E106">
        <f t="shared" ca="1" si="8"/>
        <v>-2.0762176322102901</v>
      </c>
      <c r="F106">
        <f t="shared" ca="1" si="9"/>
        <v>3.2274941681868703</v>
      </c>
      <c r="G106">
        <f t="shared" ca="1" si="10"/>
        <v>-0.57886874911971209</v>
      </c>
      <c r="H106">
        <f t="shared" ca="1" si="10"/>
        <v>-0.28094598487461198</v>
      </c>
      <c r="I106">
        <f t="shared" ca="1" si="10"/>
        <v>0.7740135572018203</v>
      </c>
      <c r="J106">
        <f t="shared" ca="1" si="10"/>
        <v>-2.5121908175936376</v>
      </c>
      <c r="K106">
        <f t="shared" ca="1" si="10"/>
        <v>1.9639814550514867</v>
      </c>
      <c r="L106">
        <f t="shared" ca="1" si="10"/>
        <v>-1.9830786548254633</v>
      </c>
    </row>
    <row r="107" spans="2:12" x14ac:dyDescent="0.15">
      <c r="B107">
        <f t="shared" ca="1" si="5"/>
        <v>0.37148862344057432</v>
      </c>
      <c r="C107">
        <f t="shared" ca="1" si="7"/>
        <v>-0.59159748140497526</v>
      </c>
      <c r="D107">
        <f t="shared" ca="1" si="6"/>
        <v>-9.2434121702023142E-2</v>
      </c>
      <c r="E107">
        <f t="shared" ca="1" si="8"/>
        <v>1.1522275342890715</v>
      </c>
      <c r="F107">
        <f t="shared" ca="1" si="9"/>
        <v>-2.0762176322102901</v>
      </c>
      <c r="G107">
        <f t="shared" ca="1" si="10"/>
        <v>3.2274941681868703</v>
      </c>
      <c r="H107">
        <f t="shared" ca="1" si="10"/>
        <v>-0.57886874911971209</v>
      </c>
      <c r="I107">
        <f t="shared" ca="1" si="10"/>
        <v>-0.28094598487461198</v>
      </c>
      <c r="J107">
        <f t="shared" ca="1" si="10"/>
        <v>0.7740135572018203</v>
      </c>
      <c r="K107">
        <f t="shared" ca="1" si="10"/>
        <v>-2.5121908175936376</v>
      </c>
      <c r="L107">
        <f t="shared" ca="1" si="10"/>
        <v>1.9639814550514867</v>
      </c>
    </row>
    <row r="108" spans="2:12" x14ac:dyDescent="0.15">
      <c r="B108">
        <f t="shared" ref="B108:B127" ca="1" si="11">C40</f>
        <v>0.9154175221541091</v>
      </c>
      <c r="C108">
        <f t="shared" ca="1" si="7"/>
        <v>0.37148862344057432</v>
      </c>
      <c r="D108">
        <f t="shared" ca="1" si="6"/>
        <v>-0.59159748140497526</v>
      </c>
      <c r="E108">
        <f t="shared" ca="1" si="8"/>
        <v>-9.2434121702023142E-2</v>
      </c>
      <c r="F108">
        <f t="shared" ca="1" si="9"/>
        <v>1.1522275342890715</v>
      </c>
      <c r="G108">
        <f t="shared" ca="1" si="10"/>
        <v>-2.0762176322102901</v>
      </c>
      <c r="H108">
        <f t="shared" ca="1" si="10"/>
        <v>3.2274941681868703</v>
      </c>
      <c r="I108">
        <f t="shared" ca="1" si="10"/>
        <v>-0.57886874911971209</v>
      </c>
      <c r="J108">
        <f t="shared" ca="1" si="10"/>
        <v>-0.28094598487461198</v>
      </c>
      <c r="K108">
        <f t="shared" ca="1" si="10"/>
        <v>0.7740135572018203</v>
      </c>
      <c r="L108">
        <f t="shared" ca="1" si="10"/>
        <v>-2.5121908175936376</v>
      </c>
    </row>
    <row r="109" spans="2:12" x14ac:dyDescent="0.15">
      <c r="B109">
        <f t="shared" ca="1" si="11"/>
        <v>0.74359363952454549</v>
      </c>
      <c r="C109">
        <f t="shared" ca="1" si="7"/>
        <v>0.9154175221541091</v>
      </c>
      <c r="D109">
        <f t="shared" ca="1" si="6"/>
        <v>0.37148862344057432</v>
      </c>
      <c r="E109">
        <f t="shared" ca="1" si="8"/>
        <v>-0.59159748140497526</v>
      </c>
      <c r="F109">
        <f t="shared" ca="1" si="9"/>
        <v>-9.2434121702023142E-2</v>
      </c>
      <c r="G109">
        <f t="shared" ca="1" si="10"/>
        <v>1.1522275342890715</v>
      </c>
      <c r="H109">
        <f t="shared" ca="1" si="10"/>
        <v>-2.0762176322102901</v>
      </c>
      <c r="I109">
        <f t="shared" ca="1" si="10"/>
        <v>3.2274941681868703</v>
      </c>
      <c r="J109">
        <f t="shared" ca="1" si="10"/>
        <v>-0.57886874911971209</v>
      </c>
      <c r="K109">
        <f t="shared" ca="1" si="10"/>
        <v>-0.28094598487461198</v>
      </c>
      <c r="L109">
        <f t="shared" ca="1" si="10"/>
        <v>0.7740135572018203</v>
      </c>
    </row>
    <row r="110" spans="2:12" x14ac:dyDescent="0.15">
      <c r="B110">
        <f t="shared" ca="1" si="11"/>
        <v>-2.7399918769718443</v>
      </c>
      <c r="C110">
        <f t="shared" ca="1" si="7"/>
        <v>0.74359363952454549</v>
      </c>
      <c r="D110">
        <f t="shared" ca="1" si="6"/>
        <v>0.9154175221541091</v>
      </c>
      <c r="E110">
        <f t="shared" ca="1" si="8"/>
        <v>0.37148862344057432</v>
      </c>
      <c r="F110">
        <f t="shared" ca="1" si="9"/>
        <v>-0.59159748140497526</v>
      </c>
      <c r="G110">
        <f t="shared" ca="1" si="10"/>
        <v>-9.2434121702023142E-2</v>
      </c>
      <c r="H110">
        <f t="shared" ca="1" si="10"/>
        <v>1.1522275342890715</v>
      </c>
      <c r="I110">
        <f t="shared" ca="1" si="10"/>
        <v>-2.0762176322102901</v>
      </c>
      <c r="J110">
        <f t="shared" ca="1" si="10"/>
        <v>3.2274941681868703</v>
      </c>
      <c r="K110">
        <f t="shared" ca="1" si="10"/>
        <v>-0.57886874911971209</v>
      </c>
      <c r="L110">
        <f t="shared" ca="1" si="10"/>
        <v>-0.28094598487461198</v>
      </c>
    </row>
    <row r="111" spans="2:12" x14ac:dyDescent="0.15">
      <c r="B111">
        <f t="shared" ca="1" si="11"/>
        <v>2.6755154132814871</v>
      </c>
      <c r="C111">
        <f t="shared" ca="1" si="7"/>
        <v>-2.7399918769718443</v>
      </c>
      <c r="D111">
        <f t="shared" ca="1" si="6"/>
        <v>0.74359363952454549</v>
      </c>
      <c r="E111">
        <f t="shared" ca="1" si="8"/>
        <v>0.9154175221541091</v>
      </c>
      <c r="F111">
        <f t="shared" ca="1" si="9"/>
        <v>0.37148862344057432</v>
      </c>
      <c r="G111">
        <f t="shared" ca="1" si="10"/>
        <v>-0.59159748140497526</v>
      </c>
      <c r="H111">
        <f t="shared" ca="1" si="10"/>
        <v>-9.2434121702023142E-2</v>
      </c>
      <c r="I111">
        <f t="shared" ca="1" si="10"/>
        <v>1.1522275342890715</v>
      </c>
      <c r="J111">
        <f t="shared" ca="1" si="10"/>
        <v>-2.0762176322102901</v>
      </c>
      <c r="K111">
        <f t="shared" ca="1" si="10"/>
        <v>3.2274941681868703</v>
      </c>
      <c r="L111">
        <f t="shared" ca="1" si="10"/>
        <v>-0.57886874911971209</v>
      </c>
    </row>
    <row r="112" spans="2:12" x14ac:dyDescent="0.15">
      <c r="B112">
        <f t="shared" ca="1" si="11"/>
        <v>-2.2655664610120367</v>
      </c>
      <c r="C112">
        <f t="shared" ca="1" si="7"/>
        <v>2.6755154132814871</v>
      </c>
      <c r="D112">
        <f t="shared" ca="1" si="6"/>
        <v>-2.7399918769718443</v>
      </c>
      <c r="E112">
        <f t="shared" ca="1" si="8"/>
        <v>0.74359363952454549</v>
      </c>
      <c r="F112">
        <f t="shared" ca="1" si="9"/>
        <v>0.9154175221541091</v>
      </c>
      <c r="G112">
        <f t="shared" ca="1" si="10"/>
        <v>0.37148862344057432</v>
      </c>
      <c r="H112">
        <f t="shared" ca="1" si="10"/>
        <v>-0.59159748140497526</v>
      </c>
      <c r="I112">
        <f t="shared" ca="1" si="10"/>
        <v>-9.2434121702023142E-2</v>
      </c>
      <c r="J112">
        <f t="shared" ca="1" si="10"/>
        <v>1.1522275342890715</v>
      </c>
      <c r="K112">
        <f t="shared" ca="1" si="10"/>
        <v>-2.0762176322102901</v>
      </c>
      <c r="L112">
        <f t="shared" ca="1" si="10"/>
        <v>3.2274941681868703</v>
      </c>
    </row>
    <row r="113" spans="2:12" x14ac:dyDescent="0.15">
      <c r="B113">
        <f t="shared" ca="1" si="11"/>
        <v>2.1099361793695937</v>
      </c>
      <c r="C113">
        <f t="shared" ca="1" si="7"/>
        <v>-2.2655664610120367</v>
      </c>
      <c r="D113">
        <f t="shared" ca="1" si="6"/>
        <v>2.6755154132814871</v>
      </c>
      <c r="E113">
        <f t="shared" ca="1" si="8"/>
        <v>-2.7399918769718443</v>
      </c>
      <c r="F113">
        <f t="shared" ca="1" si="9"/>
        <v>0.74359363952454549</v>
      </c>
      <c r="G113">
        <f t="shared" ca="1" si="10"/>
        <v>0.9154175221541091</v>
      </c>
      <c r="H113">
        <f t="shared" ca="1" si="10"/>
        <v>0.37148862344057432</v>
      </c>
      <c r="I113">
        <f t="shared" ca="1" si="10"/>
        <v>-0.59159748140497526</v>
      </c>
      <c r="J113">
        <f t="shared" ca="1" si="10"/>
        <v>-9.2434121702023142E-2</v>
      </c>
      <c r="K113">
        <f t="shared" ca="1" si="10"/>
        <v>1.1522275342890715</v>
      </c>
      <c r="L113">
        <f t="shared" ca="1" si="10"/>
        <v>-2.0762176322102901</v>
      </c>
    </row>
    <row r="114" spans="2:12" x14ac:dyDescent="0.15">
      <c r="B114">
        <f t="shared" ca="1" si="11"/>
        <v>0.40376131192076214</v>
      </c>
      <c r="C114">
        <f t="shared" ca="1" si="7"/>
        <v>2.1099361793695937</v>
      </c>
      <c r="D114">
        <f t="shared" ca="1" si="6"/>
        <v>-2.2655664610120367</v>
      </c>
      <c r="E114">
        <f t="shared" ca="1" si="8"/>
        <v>2.6755154132814871</v>
      </c>
      <c r="F114">
        <f t="shared" ca="1" si="9"/>
        <v>-2.7399918769718443</v>
      </c>
      <c r="G114">
        <f t="shared" ca="1" si="10"/>
        <v>0.74359363952454549</v>
      </c>
      <c r="H114">
        <f t="shared" ca="1" si="10"/>
        <v>0.9154175221541091</v>
      </c>
      <c r="I114">
        <f t="shared" ca="1" si="10"/>
        <v>0.37148862344057432</v>
      </c>
      <c r="J114">
        <f t="shared" ca="1" si="10"/>
        <v>-0.59159748140497526</v>
      </c>
      <c r="K114">
        <f t="shared" ca="1" si="10"/>
        <v>-9.2434121702023142E-2</v>
      </c>
      <c r="L114">
        <f t="shared" ca="1" si="10"/>
        <v>1.1522275342890715</v>
      </c>
    </row>
    <row r="115" spans="2:12" x14ac:dyDescent="0.15">
      <c r="B115">
        <f t="shared" ca="1" si="11"/>
        <v>-0.514182611338174</v>
      </c>
      <c r="C115">
        <f t="shared" ca="1" si="7"/>
        <v>0.40376131192076214</v>
      </c>
      <c r="D115">
        <f t="shared" ca="1" si="6"/>
        <v>2.1099361793695937</v>
      </c>
      <c r="E115">
        <f t="shared" ca="1" si="8"/>
        <v>-2.2655664610120367</v>
      </c>
      <c r="F115">
        <f t="shared" ca="1" si="9"/>
        <v>2.6755154132814871</v>
      </c>
      <c r="G115">
        <f t="shared" ca="1" si="10"/>
        <v>-2.7399918769718443</v>
      </c>
      <c r="H115">
        <f t="shared" ca="1" si="10"/>
        <v>0.74359363952454549</v>
      </c>
      <c r="I115">
        <f t="shared" ca="1" si="10"/>
        <v>0.9154175221541091</v>
      </c>
      <c r="J115">
        <f t="shared" ca="1" si="10"/>
        <v>0.37148862344057432</v>
      </c>
      <c r="K115">
        <f t="shared" ca="1" si="10"/>
        <v>-0.59159748140497526</v>
      </c>
      <c r="L115">
        <f t="shared" ca="1" si="10"/>
        <v>-9.2434121702023142E-2</v>
      </c>
    </row>
    <row r="116" spans="2:12" x14ac:dyDescent="0.15">
      <c r="B116">
        <f t="shared" ca="1" si="11"/>
        <v>0.84898354230079298</v>
      </c>
      <c r="C116">
        <f t="shared" ca="1" si="7"/>
        <v>-0.514182611338174</v>
      </c>
      <c r="D116">
        <f t="shared" ca="1" si="6"/>
        <v>0.40376131192076214</v>
      </c>
      <c r="E116">
        <f t="shared" ca="1" si="8"/>
        <v>2.1099361793695937</v>
      </c>
      <c r="F116">
        <f t="shared" ca="1" si="9"/>
        <v>-2.2655664610120367</v>
      </c>
      <c r="G116">
        <f t="shared" ca="1" si="10"/>
        <v>2.6755154132814871</v>
      </c>
      <c r="H116">
        <f t="shared" ca="1" si="10"/>
        <v>-2.7399918769718443</v>
      </c>
      <c r="I116">
        <f t="shared" ca="1" si="10"/>
        <v>0.74359363952454549</v>
      </c>
      <c r="J116">
        <f t="shared" ca="1" si="10"/>
        <v>0.9154175221541091</v>
      </c>
      <c r="K116">
        <f t="shared" ca="1" si="10"/>
        <v>0.37148862344057432</v>
      </c>
      <c r="L116">
        <f t="shared" ca="1" si="10"/>
        <v>-0.59159748140497526</v>
      </c>
    </row>
    <row r="117" spans="2:12" x14ac:dyDescent="0.15">
      <c r="B117">
        <f t="shared" ca="1" si="11"/>
        <v>0.90978961462425256</v>
      </c>
      <c r="C117">
        <f t="shared" ca="1" si="7"/>
        <v>0.84898354230079298</v>
      </c>
      <c r="D117">
        <f t="shared" ca="1" si="6"/>
        <v>-0.514182611338174</v>
      </c>
      <c r="E117">
        <f t="shared" ca="1" si="8"/>
        <v>0.40376131192076214</v>
      </c>
      <c r="F117">
        <f t="shared" ca="1" si="9"/>
        <v>2.1099361793695937</v>
      </c>
      <c r="G117">
        <f t="shared" ca="1" si="10"/>
        <v>-2.2655664610120367</v>
      </c>
      <c r="H117">
        <f t="shared" ca="1" si="10"/>
        <v>2.6755154132814871</v>
      </c>
      <c r="I117">
        <f t="shared" ca="1" si="10"/>
        <v>-2.7399918769718443</v>
      </c>
      <c r="J117">
        <f t="shared" ca="1" si="10"/>
        <v>0.74359363952454549</v>
      </c>
      <c r="K117">
        <f t="shared" ca="1" si="10"/>
        <v>0.9154175221541091</v>
      </c>
      <c r="L117">
        <f t="shared" ca="1" si="10"/>
        <v>0.37148862344057432</v>
      </c>
    </row>
    <row r="118" spans="2:12" x14ac:dyDescent="0.15">
      <c r="B118">
        <f t="shared" ca="1" si="11"/>
        <v>-2.9351695048775781</v>
      </c>
      <c r="C118">
        <f t="shared" ca="1" si="7"/>
        <v>0.90978961462425256</v>
      </c>
      <c r="D118">
        <f t="shared" ca="1" si="6"/>
        <v>0.84898354230079298</v>
      </c>
      <c r="E118">
        <f t="shared" ca="1" si="8"/>
        <v>-0.514182611338174</v>
      </c>
      <c r="F118">
        <f t="shared" ca="1" si="9"/>
        <v>0.40376131192076214</v>
      </c>
      <c r="G118">
        <f t="shared" ca="1" si="10"/>
        <v>2.1099361793695937</v>
      </c>
      <c r="H118">
        <f t="shared" ca="1" si="10"/>
        <v>-2.2655664610120367</v>
      </c>
      <c r="I118">
        <f t="shared" ca="1" si="10"/>
        <v>2.6755154132814871</v>
      </c>
      <c r="J118">
        <f t="shared" ca="1" si="10"/>
        <v>-2.7399918769718443</v>
      </c>
      <c r="K118">
        <f t="shared" ca="1" si="10"/>
        <v>0.74359363952454549</v>
      </c>
      <c r="L118">
        <f t="shared" ca="1" si="10"/>
        <v>0.9154175221541091</v>
      </c>
    </row>
    <row r="119" spans="2:12" x14ac:dyDescent="0.15">
      <c r="B119">
        <f t="shared" ca="1" si="11"/>
        <v>2.8027687215050703</v>
      </c>
      <c r="C119">
        <f t="shared" ca="1" si="7"/>
        <v>-2.9351695048775781</v>
      </c>
      <c r="D119">
        <f t="shared" ca="1" si="6"/>
        <v>0.90978961462425256</v>
      </c>
      <c r="E119">
        <f t="shared" ca="1" si="8"/>
        <v>0.84898354230079298</v>
      </c>
      <c r="F119">
        <f t="shared" ca="1" si="9"/>
        <v>-0.514182611338174</v>
      </c>
      <c r="G119">
        <f t="shared" ca="1" si="10"/>
        <v>0.40376131192076214</v>
      </c>
      <c r="H119">
        <f t="shared" ca="1" si="10"/>
        <v>2.1099361793695937</v>
      </c>
      <c r="I119">
        <f t="shared" ca="1" si="10"/>
        <v>-2.2655664610120367</v>
      </c>
      <c r="J119">
        <f t="shared" ca="1" si="10"/>
        <v>2.6755154132814871</v>
      </c>
      <c r="K119">
        <f t="shared" ca="1" si="10"/>
        <v>-2.7399918769718443</v>
      </c>
      <c r="L119">
        <f t="shared" ca="1" si="10"/>
        <v>0.74359363952454549</v>
      </c>
    </row>
    <row r="120" spans="2:12" x14ac:dyDescent="0.15">
      <c r="B120">
        <f t="shared" ca="1" si="11"/>
        <v>-2.6723025019185358</v>
      </c>
      <c r="C120">
        <f t="shared" ca="1" si="7"/>
        <v>2.8027687215050703</v>
      </c>
      <c r="D120">
        <f t="shared" ca="1" si="6"/>
        <v>-2.9351695048775781</v>
      </c>
      <c r="E120">
        <f t="shared" ca="1" si="8"/>
        <v>0.90978961462425256</v>
      </c>
      <c r="F120">
        <f t="shared" ca="1" si="9"/>
        <v>0.84898354230079298</v>
      </c>
      <c r="G120">
        <f t="shared" ca="1" si="10"/>
        <v>-0.514182611338174</v>
      </c>
      <c r="H120">
        <f t="shared" ca="1" si="10"/>
        <v>0.40376131192076214</v>
      </c>
      <c r="I120">
        <f t="shared" ca="1" si="10"/>
        <v>2.1099361793695937</v>
      </c>
      <c r="J120">
        <f t="shared" ca="1" si="10"/>
        <v>-2.2655664610120367</v>
      </c>
      <c r="K120">
        <f t="shared" ca="1" si="10"/>
        <v>2.6755154132814871</v>
      </c>
      <c r="L120">
        <f t="shared" ca="1" si="10"/>
        <v>-2.7399918769718443</v>
      </c>
    </row>
    <row r="121" spans="2:12" x14ac:dyDescent="0.15">
      <c r="B121">
        <f t="shared" ca="1" si="11"/>
        <v>1.2797951329925894</v>
      </c>
      <c r="C121">
        <f t="shared" ca="1" si="7"/>
        <v>-2.6723025019185358</v>
      </c>
      <c r="D121">
        <f t="shared" ca="1" si="6"/>
        <v>2.8027687215050703</v>
      </c>
      <c r="E121">
        <f t="shared" ca="1" si="8"/>
        <v>-2.9351695048775781</v>
      </c>
      <c r="F121">
        <f t="shared" ca="1" si="9"/>
        <v>0.90978961462425256</v>
      </c>
      <c r="G121">
        <f t="shared" ca="1" si="10"/>
        <v>0.84898354230079298</v>
      </c>
      <c r="H121">
        <f t="shared" ca="1" si="10"/>
        <v>-0.514182611338174</v>
      </c>
      <c r="I121">
        <f t="shared" ca="1" si="10"/>
        <v>0.40376131192076214</v>
      </c>
      <c r="J121">
        <f t="shared" ca="1" si="10"/>
        <v>2.1099361793695937</v>
      </c>
      <c r="K121">
        <f t="shared" ca="1" si="10"/>
        <v>-2.2655664610120367</v>
      </c>
      <c r="L121">
        <f t="shared" ca="1" si="10"/>
        <v>2.6755154132814871</v>
      </c>
    </row>
    <row r="122" spans="2:12" x14ac:dyDescent="0.15">
      <c r="B122">
        <f t="shared" ca="1" si="11"/>
        <v>-2.5900081864324314</v>
      </c>
      <c r="C122">
        <f t="shared" ca="1" si="7"/>
        <v>1.2797951329925894</v>
      </c>
      <c r="D122">
        <f t="shared" ca="1" si="6"/>
        <v>-2.6723025019185358</v>
      </c>
      <c r="E122">
        <f t="shared" ca="1" si="8"/>
        <v>2.8027687215050703</v>
      </c>
      <c r="F122">
        <f t="shared" ca="1" si="9"/>
        <v>-2.9351695048775781</v>
      </c>
      <c r="G122">
        <f t="shared" ca="1" si="10"/>
        <v>0.90978961462425256</v>
      </c>
      <c r="H122">
        <f t="shared" ca="1" si="10"/>
        <v>0.84898354230079298</v>
      </c>
      <c r="I122">
        <f t="shared" ca="1" si="10"/>
        <v>-0.514182611338174</v>
      </c>
      <c r="J122">
        <f t="shared" ca="1" si="10"/>
        <v>0.40376131192076214</v>
      </c>
      <c r="K122">
        <f t="shared" ca="1" si="10"/>
        <v>2.1099361793695937</v>
      </c>
      <c r="L122">
        <f t="shared" ref="I122:L127" ca="1" si="12">K121</f>
        <v>-2.2655664610120367</v>
      </c>
    </row>
    <row r="123" spans="2:12" x14ac:dyDescent="0.15">
      <c r="B123">
        <f t="shared" ca="1" si="11"/>
        <v>0.75238165883385744</v>
      </c>
      <c r="C123">
        <f t="shared" ca="1" si="7"/>
        <v>-2.5900081864324314</v>
      </c>
      <c r="D123">
        <f t="shared" ca="1" si="6"/>
        <v>1.2797951329925894</v>
      </c>
      <c r="E123">
        <f t="shared" ca="1" si="8"/>
        <v>-2.6723025019185358</v>
      </c>
      <c r="F123">
        <f t="shared" ca="1" si="9"/>
        <v>2.8027687215050703</v>
      </c>
      <c r="G123">
        <f t="shared" ca="1" si="10"/>
        <v>-2.9351695048775781</v>
      </c>
      <c r="H123">
        <f t="shared" ca="1" si="10"/>
        <v>0.90978961462425256</v>
      </c>
      <c r="I123">
        <f t="shared" ca="1" si="12"/>
        <v>0.84898354230079298</v>
      </c>
      <c r="J123">
        <f t="shared" ca="1" si="12"/>
        <v>-0.514182611338174</v>
      </c>
      <c r="K123">
        <f t="shared" ca="1" si="12"/>
        <v>0.40376131192076214</v>
      </c>
      <c r="L123">
        <f t="shared" ca="1" si="12"/>
        <v>2.1099361793695937</v>
      </c>
    </row>
    <row r="124" spans="2:12" x14ac:dyDescent="0.15">
      <c r="B124">
        <f t="shared" ca="1" si="11"/>
        <v>-1.6414655885092024</v>
      </c>
      <c r="C124">
        <f t="shared" ca="1" si="7"/>
        <v>0.75238165883385744</v>
      </c>
      <c r="D124">
        <f t="shared" ca="1" si="6"/>
        <v>-2.5900081864324314</v>
      </c>
      <c r="E124">
        <f t="shared" ca="1" si="8"/>
        <v>1.2797951329925894</v>
      </c>
      <c r="F124">
        <f t="shared" ca="1" si="9"/>
        <v>-2.6723025019185358</v>
      </c>
      <c r="G124">
        <f t="shared" ca="1" si="10"/>
        <v>2.8027687215050703</v>
      </c>
      <c r="H124">
        <f t="shared" ca="1" si="10"/>
        <v>-2.9351695048775781</v>
      </c>
      <c r="I124">
        <f t="shared" ca="1" si="12"/>
        <v>0.90978961462425256</v>
      </c>
      <c r="J124">
        <f t="shared" ca="1" si="12"/>
        <v>0.84898354230079298</v>
      </c>
      <c r="K124">
        <f t="shared" ca="1" si="12"/>
        <v>-0.514182611338174</v>
      </c>
      <c r="L124">
        <f t="shared" ca="1" si="12"/>
        <v>0.40376131192076214</v>
      </c>
    </row>
    <row r="125" spans="2:12" x14ac:dyDescent="0.15">
      <c r="B125">
        <f t="shared" ca="1" si="11"/>
        <v>-0.15420938038081133</v>
      </c>
      <c r="C125">
        <f t="shared" ca="1" si="7"/>
        <v>-1.6414655885092024</v>
      </c>
      <c r="D125">
        <f t="shared" ca="1" si="6"/>
        <v>0.75238165883385744</v>
      </c>
      <c r="E125">
        <f t="shared" ca="1" si="8"/>
        <v>-2.5900081864324314</v>
      </c>
      <c r="F125">
        <f t="shared" ca="1" si="9"/>
        <v>1.2797951329925894</v>
      </c>
      <c r="G125">
        <f t="shared" ca="1" si="10"/>
        <v>-2.6723025019185358</v>
      </c>
      <c r="H125">
        <f t="shared" ca="1" si="10"/>
        <v>2.8027687215050703</v>
      </c>
      <c r="I125">
        <f t="shared" ca="1" si="12"/>
        <v>-2.9351695048775781</v>
      </c>
      <c r="J125">
        <f t="shared" ca="1" si="12"/>
        <v>0.90978961462425256</v>
      </c>
      <c r="K125">
        <f t="shared" ca="1" si="12"/>
        <v>0.84898354230079298</v>
      </c>
      <c r="L125">
        <f t="shared" ca="1" si="12"/>
        <v>-0.514182611338174</v>
      </c>
    </row>
    <row r="126" spans="2:12" x14ac:dyDescent="0.15">
      <c r="B126">
        <f t="shared" ca="1" si="11"/>
        <v>-0.14800448581639158</v>
      </c>
      <c r="C126">
        <f t="shared" ca="1" si="7"/>
        <v>-0.15420938038081133</v>
      </c>
      <c r="D126">
        <f t="shared" ca="1" si="6"/>
        <v>-1.6414655885092024</v>
      </c>
      <c r="E126">
        <f t="shared" ca="1" si="8"/>
        <v>0.75238165883385744</v>
      </c>
      <c r="F126">
        <f t="shared" ca="1" si="9"/>
        <v>-2.5900081864324314</v>
      </c>
      <c r="G126">
        <f t="shared" ca="1" si="10"/>
        <v>1.2797951329925894</v>
      </c>
      <c r="H126">
        <f t="shared" ca="1" si="10"/>
        <v>-2.6723025019185358</v>
      </c>
      <c r="I126">
        <f t="shared" ca="1" si="12"/>
        <v>2.8027687215050703</v>
      </c>
      <c r="J126">
        <f t="shared" ca="1" si="12"/>
        <v>-2.9351695048775781</v>
      </c>
      <c r="K126">
        <f t="shared" ca="1" si="12"/>
        <v>0.90978961462425256</v>
      </c>
      <c r="L126">
        <f t="shared" ca="1" si="12"/>
        <v>0.84898354230079298</v>
      </c>
    </row>
    <row r="127" spans="2:12" x14ac:dyDescent="0.15">
      <c r="B127">
        <f t="shared" ca="1" si="11"/>
        <v>0.64427515827588777</v>
      </c>
      <c r="C127">
        <f t="shared" ca="1" si="7"/>
        <v>-0.14800448581639158</v>
      </c>
      <c r="D127">
        <f t="shared" ca="1" si="6"/>
        <v>-0.15420938038081133</v>
      </c>
      <c r="E127">
        <f t="shared" ca="1" si="8"/>
        <v>-1.6414655885092024</v>
      </c>
      <c r="F127">
        <f ca="1">B123</f>
        <v>0.75238165883385744</v>
      </c>
      <c r="G127">
        <f t="shared" ca="1" si="10"/>
        <v>-2.5900081864324314</v>
      </c>
      <c r="H127">
        <f t="shared" ca="1" si="10"/>
        <v>1.2797951329925894</v>
      </c>
      <c r="I127">
        <f t="shared" ca="1" si="12"/>
        <v>-2.6723025019185358</v>
      </c>
      <c r="J127">
        <f t="shared" ca="1" si="12"/>
        <v>2.8027687215050703</v>
      </c>
      <c r="K127">
        <f t="shared" ca="1" si="12"/>
        <v>-2.9351695048775781</v>
      </c>
      <c r="L127">
        <f t="shared" ca="1" si="12"/>
        <v>0.90978961462425256</v>
      </c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opLeftCell="A30" workbookViewId="0">
      <selection activeCell="C18" sqref="C18"/>
    </sheetView>
  </sheetViews>
  <sheetFormatPr defaultRowHeight="13.5" x14ac:dyDescent="0.15"/>
  <cols>
    <col min="2" max="2" width="11.625" customWidth="1"/>
  </cols>
  <sheetData>
    <row r="1" spans="1:13" x14ac:dyDescent="0.15">
      <c r="A1" t="s">
        <v>44</v>
      </c>
    </row>
    <row r="2" spans="1:13" x14ac:dyDescent="0.15">
      <c r="F2" t="s">
        <v>20</v>
      </c>
      <c r="H2">
        <f>1/SQRT(51)*1.96</f>
        <v>0.2744548964694899</v>
      </c>
    </row>
    <row r="3" spans="1:13" x14ac:dyDescent="0.15">
      <c r="A3" t="s">
        <v>45</v>
      </c>
      <c r="B3">
        <v>0.9</v>
      </c>
      <c r="F3" t="s">
        <v>6</v>
      </c>
      <c r="G3">
        <f ca="1">AVERAGE(C7:C57)</f>
        <v>0.35416953793132278</v>
      </c>
    </row>
    <row r="4" spans="1:13" x14ac:dyDescent="0.15">
      <c r="A4" t="s">
        <v>4</v>
      </c>
      <c r="B4">
        <f ca="1">NORMINV(RAND(),0,1)</f>
        <v>0.80738537405638999</v>
      </c>
      <c r="F4" t="s">
        <v>7</v>
      </c>
      <c r="G4">
        <f ca="1">VARP(C7:C57)</f>
        <v>2.3398956651063343</v>
      </c>
      <c r="H4" t="s">
        <v>10</v>
      </c>
      <c r="I4">
        <f ca="1">SQRT(G4)</f>
        <v>1.5296717507708424</v>
      </c>
    </row>
    <row r="5" spans="1:13" x14ac:dyDescent="0.15">
      <c r="F5" t="s">
        <v>8</v>
      </c>
      <c r="G5">
        <f ca="1">SUMPRODUCT(D7:D56,D8:D57)/G4/COUNT(D7:D56)</f>
        <v>0.42035244995962751</v>
      </c>
      <c r="H5">
        <f>$H$2</f>
        <v>0.2744548964694899</v>
      </c>
      <c r="I5">
        <f>-1*H5</f>
        <v>-0.2744548964694899</v>
      </c>
      <c r="J5" t="s">
        <v>32</v>
      </c>
      <c r="K5">
        <f ca="1">LINEST($B76:$B$125,$C76:C$125)</f>
        <v>0.41264364046107083</v>
      </c>
      <c r="L5">
        <f>$H$2</f>
        <v>0.2744548964694899</v>
      </c>
      <c r="M5">
        <f>-1*L5</f>
        <v>-0.2744548964694899</v>
      </c>
    </row>
    <row r="6" spans="1:13" x14ac:dyDescent="0.15">
      <c r="A6" t="s">
        <v>3</v>
      </c>
      <c r="B6" t="s">
        <v>2</v>
      </c>
      <c r="C6" t="s">
        <v>5</v>
      </c>
      <c r="D6" t="s">
        <v>11</v>
      </c>
      <c r="F6" t="s">
        <v>9</v>
      </c>
      <c r="G6">
        <f ca="1">SUMPRODUCT(D7:D55,D9:D57)/COUNT(D7:D55)/G4</f>
        <v>-0.24206912479541889</v>
      </c>
      <c r="H6">
        <f t="shared" ref="H6:H14" si="0">$H$2</f>
        <v>0.2744548964694899</v>
      </c>
      <c r="I6">
        <f t="shared" ref="I6:I14" si="1">-1*H6</f>
        <v>-0.2744548964694899</v>
      </c>
      <c r="J6" t="s">
        <v>33</v>
      </c>
      <c r="K6">
        <f ca="1">LINEST($B77:$B$125,$C77:D$125)</f>
        <v>-0.49004266568048599</v>
      </c>
      <c r="L6">
        <f t="shared" ref="L6:L14" si="2">$H$2</f>
        <v>0.2744548964694899</v>
      </c>
      <c r="M6">
        <f t="shared" ref="M6:M14" si="3">-1*L6</f>
        <v>-0.2744548964694899</v>
      </c>
    </row>
    <row r="7" spans="1:13" x14ac:dyDescent="0.15">
      <c r="A7">
        <v>0</v>
      </c>
      <c r="B7">
        <f ca="1">NORMINV(RAND(),0,1)</f>
        <v>1.5673610489599912</v>
      </c>
      <c r="C7">
        <f ca="1">B7+B3*B4</f>
        <v>2.2940078856107422</v>
      </c>
      <c r="D7">
        <f ca="1">C7-$G$3</f>
        <v>1.9398383476794194</v>
      </c>
      <c r="F7" t="s">
        <v>12</v>
      </c>
      <c r="G7">
        <f ca="1">SUMPRODUCT(D7:D54,D10:D57)/COUNT(D7:D54)/G4</f>
        <v>-0.30461018959058211</v>
      </c>
      <c r="H7">
        <f t="shared" si="0"/>
        <v>0.2744548964694899</v>
      </c>
      <c r="I7">
        <f t="shared" si="1"/>
        <v>-0.2744548964694899</v>
      </c>
      <c r="J7" t="s">
        <v>34</v>
      </c>
      <c r="K7">
        <f ca="1">LINEST($B78:$B$125,$C78:E$125)</f>
        <v>0.10468817205297977</v>
      </c>
      <c r="L7">
        <f t="shared" si="2"/>
        <v>0.2744548964694899</v>
      </c>
      <c r="M7">
        <f t="shared" si="3"/>
        <v>-0.2744548964694899</v>
      </c>
    </row>
    <row r="8" spans="1:13" x14ac:dyDescent="0.15">
      <c r="A8">
        <v>1</v>
      </c>
      <c r="B8">
        <f ca="1">NORMINV(RAND(),0,1)</f>
        <v>-4.1812147157132135E-2</v>
      </c>
      <c r="C8">
        <f ca="1">B8+B7*$B$3</f>
        <v>1.36881279690686</v>
      </c>
      <c r="D8">
        <f t="shared" ref="D8:D57" ca="1" si="4">C8-$G$3</f>
        <v>1.0146432589755372</v>
      </c>
      <c r="F8" t="s">
        <v>13</v>
      </c>
      <c r="G8">
        <f ca="1">SUMPRODUCT(D7:D53,D11:D57)/COUNT(D7:D53)/G4</f>
        <v>-0.24902937930920652</v>
      </c>
      <c r="H8">
        <f t="shared" si="0"/>
        <v>0.2744548964694899</v>
      </c>
      <c r="I8">
        <f t="shared" si="1"/>
        <v>-0.2744548964694899</v>
      </c>
      <c r="J8" t="s">
        <v>35</v>
      </c>
      <c r="K8">
        <f ca="1">LINEST($B79:$B$125,$C79:F$125)</f>
        <v>-0.35063648774950384</v>
      </c>
      <c r="L8">
        <f t="shared" si="2"/>
        <v>0.2744548964694899</v>
      </c>
      <c r="M8">
        <f t="shared" si="3"/>
        <v>-0.2744548964694899</v>
      </c>
    </row>
    <row r="9" spans="1:13" x14ac:dyDescent="0.15">
      <c r="A9">
        <v>2</v>
      </c>
      <c r="B9">
        <f ca="1">NORMINV(RAND(),0,1)</f>
        <v>1.3227709992036294</v>
      </c>
      <c r="C9">
        <f ca="1">B9+B8*$B$3</f>
        <v>1.2851400667622104</v>
      </c>
      <c r="D9">
        <f t="shared" ca="1" si="4"/>
        <v>0.9309705288308876</v>
      </c>
      <c r="F9" t="s">
        <v>14</v>
      </c>
      <c r="G9">
        <f ca="1">SUMPRODUCT(D7:D52,D12:D57)/COUNT(D7:D52)/G4</f>
        <v>-0.17463178356141854</v>
      </c>
      <c r="H9">
        <f t="shared" si="0"/>
        <v>0.2744548964694899</v>
      </c>
      <c r="I9">
        <f t="shared" si="1"/>
        <v>-0.2744548964694899</v>
      </c>
      <c r="J9" t="s">
        <v>36</v>
      </c>
      <c r="K9">
        <f ca="1">LINEST($B80:$B$125,$C80:G$125)</f>
        <v>3.0625484170513164E-2</v>
      </c>
      <c r="L9">
        <f t="shared" si="2"/>
        <v>0.2744548964694899</v>
      </c>
      <c r="M9">
        <f t="shared" si="3"/>
        <v>-0.2744548964694899</v>
      </c>
    </row>
    <row r="10" spans="1:13" x14ac:dyDescent="0.15">
      <c r="A10">
        <v>3</v>
      </c>
      <c r="B10">
        <f t="shared" ref="B10:B57" ca="1" si="5">NORMINV(RAND(),0,1)</f>
        <v>-0.67392260399541903</v>
      </c>
      <c r="C10">
        <f ca="1">B10+B9*$B$3</f>
        <v>0.51657129528784751</v>
      </c>
      <c r="D10">
        <f t="shared" ca="1" si="4"/>
        <v>0.16240175735652473</v>
      </c>
      <c r="F10" t="s">
        <v>15</v>
      </c>
      <c r="G10">
        <f ca="1">SUMPRODUCT(D7:D51,D13:D57)/COUNT(D7:D51)/G4</f>
        <v>-0.13391358422988617</v>
      </c>
      <c r="H10">
        <f t="shared" si="0"/>
        <v>0.2744548964694899</v>
      </c>
      <c r="I10">
        <f t="shared" si="1"/>
        <v>-0.2744548964694899</v>
      </c>
      <c r="J10" t="s">
        <v>37</v>
      </c>
      <c r="K10">
        <f ca="1">LINEST($B81:$B$125,$C81:H$125)</f>
        <v>-0.31965090609887015</v>
      </c>
      <c r="L10">
        <f t="shared" si="2"/>
        <v>0.2744548964694899</v>
      </c>
      <c r="M10">
        <f t="shared" si="3"/>
        <v>-0.2744548964694899</v>
      </c>
    </row>
    <row r="11" spans="1:13" x14ac:dyDescent="0.15">
      <c r="A11">
        <v>4</v>
      </c>
      <c r="B11">
        <f t="shared" ca="1" si="5"/>
        <v>1.1810927923089434</v>
      </c>
      <c r="C11">
        <f t="shared" ref="C11:C57" ca="1" si="6">B11+B10*$B$3</f>
        <v>0.57456244871306628</v>
      </c>
      <c r="D11">
        <f t="shared" ca="1" si="4"/>
        <v>0.2203929107817435</v>
      </c>
      <c r="F11" t="s">
        <v>16</v>
      </c>
      <c r="G11">
        <f ca="1">SUMPRODUCT(D7:D50,D14:D57)/COUNT(D7:D50)/G4</f>
        <v>-2.2391219252143626E-2</v>
      </c>
      <c r="H11">
        <f t="shared" si="0"/>
        <v>0.2744548964694899</v>
      </c>
      <c r="I11">
        <f t="shared" si="1"/>
        <v>-0.2744548964694899</v>
      </c>
      <c r="J11" t="s">
        <v>38</v>
      </c>
      <c r="K11">
        <f ca="1">LINEST($B82:$B$125,$C82:I$125)</f>
        <v>1.6121406803160581E-2</v>
      </c>
      <c r="L11">
        <f t="shared" si="2"/>
        <v>0.2744548964694899</v>
      </c>
      <c r="M11">
        <f t="shared" si="3"/>
        <v>-0.2744548964694899</v>
      </c>
    </row>
    <row r="12" spans="1:13" x14ac:dyDescent="0.15">
      <c r="A12">
        <v>5</v>
      </c>
      <c r="B12">
        <f t="shared" ca="1" si="5"/>
        <v>1.6502437706118336</v>
      </c>
      <c r="C12">
        <f t="shared" ca="1" si="6"/>
        <v>2.713227283689883</v>
      </c>
      <c r="D12">
        <f t="shared" ca="1" si="4"/>
        <v>2.3590577457585602</v>
      </c>
      <c r="F12" t="s">
        <v>17</v>
      </c>
      <c r="G12">
        <f ca="1">SUMPRODUCT(D7:D49,D15:D57)/COUNT(D7:D49)/G4</f>
        <v>0.25068377974751688</v>
      </c>
      <c r="H12">
        <f t="shared" si="0"/>
        <v>0.2744548964694899</v>
      </c>
      <c r="I12">
        <f t="shared" si="1"/>
        <v>-0.2744548964694899</v>
      </c>
      <c r="J12" t="s">
        <v>39</v>
      </c>
      <c r="K12">
        <f ca="1">LINEST($B83:$B$125,$C83:J$125)</f>
        <v>1.0509753711725866E-2</v>
      </c>
      <c r="L12">
        <f t="shared" si="2"/>
        <v>0.2744548964694899</v>
      </c>
      <c r="M12">
        <f t="shared" si="3"/>
        <v>-0.2744548964694899</v>
      </c>
    </row>
    <row r="13" spans="1:13" x14ac:dyDescent="0.15">
      <c r="A13">
        <v>6</v>
      </c>
      <c r="B13">
        <f t="shared" ca="1" si="5"/>
        <v>5.5536272952374892E-2</v>
      </c>
      <c r="C13">
        <f t="shared" ca="1" si="6"/>
        <v>1.5407556665030253</v>
      </c>
      <c r="D13">
        <f t="shared" ca="1" si="4"/>
        <v>1.1865861285717025</v>
      </c>
      <c r="F13" t="s">
        <v>18</v>
      </c>
      <c r="G13">
        <f ca="1">SUMPRODUCT(D$7:D48,D16:D$57)/COUNT(D$7:D48)/G$4</f>
        <v>0.36131181329715301</v>
      </c>
      <c r="H13">
        <f t="shared" si="0"/>
        <v>0.2744548964694899</v>
      </c>
      <c r="I13">
        <f t="shared" si="1"/>
        <v>-0.2744548964694899</v>
      </c>
      <c r="J13" t="s">
        <v>40</v>
      </c>
      <c r="K13">
        <f ca="1">LINEST($B84:$B$125,$C84:K$125)</f>
        <v>0.14214293896726266</v>
      </c>
      <c r="L13">
        <f t="shared" si="2"/>
        <v>0.2744548964694899</v>
      </c>
      <c r="M13">
        <f t="shared" si="3"/>
        <v>-0.2744548964694899</v>
      </c>
    </row>
    <row r="14" spans="1:13" x14ac:dyDescent="0.15">
      <c r="A14">
        <v>7</v>
      </c>
      <c r="B14">
        <f t="shared" ca="1" si="5"/>
        <v>-2.2914819018723169</v>
      </c>
      <c r="C14">
        <f t="shared" ca="1" si="6"/>
        <v>-2.2414992562151794</v>
      </c>
      <c r="D14">
        <f t="shared" ca="1" si="4"/>
        <v>-2.5956687941465022</v>
      </c>
      <c r="F14" t="s">
        <v>19</v>
      </c>
      <c r="G14">
        <f ca="1">SUMPRODUCT(D$7:D47,D17:D$57)/COUNT(D$7:D47)/G$4</f>
        <v>6.4871650408972886E-2</v>
      </c>
      <c r="H14">
        <f t="shared" si="0"/>
        <v>0.2744548964694899</v>
      </c>
      <c r="I14">
        <f t="shared" si="1"/>
        <v>-0.2744548964694899</v>
      </c>
      <c r="J14" t="s">
        <v>41</v>
      </c>
      <c r="K14">
        <f ca="1">LINEST($B85:$B$125,$C85:L$125)</f>
        <v>-0.22582823136848296</v>
      </c>
      <c r="L14">
        <f t="shared" si="2"/>
        <v>0.2744548964694899</v>
      </c>
      <c r="M14">
        <f t="shared" si="3"/>
        <v>-0.2744548964694899</v>
      </c>
    </row>
    <row r="15" spans="1:13" x14ac:dyDescent="0.15">
      <c r="A15">
        <v>8</v>
      </c>
      <c r="B15">
        <f t="shared" ca="1" si="5"/>
        <v>-0.91089429823680113</v>
      </c>
      <c r="C15">
        <f t="shared" ca="1" si="6"/>
        <v>-2.9732280099218862</v>
      </c>
      <c r="D15">
        <f t="shared" ca="1" si="4"/>
        <v>-3.327397547853209</v>
      </c>
    </row>
    <row r="16" spans="1:13" x14ac:dyDescent="0.15">
      <c r="A16">
        <v>9</v>
      </c>
      <c r="B16">
        <f t="shared" ca="1" si="5"/>
        <v>1.1350373358191903</v>
      </c>
      <c r="C16">
        <f t="shared" ca="1" si="6"/>
        <v>0.31523246740606925</v>
      </c>
      <c r="D16">
        <f t="shared" ca="1" si="4"/>
        <v>-3.8937070525253525E-2</v>
      </c>
    </row>
    <row r="17" spans="1:4" x14ac:dyDescent="0.15">
      <c r="A17">
        <v>10</v>
      </c>
      <c r="B17">
        <f t="shared" ca="1" si="5"/>
        <v>-1.4576817522832639</v>
      </c>
      <c r="C17">
        <f t="shared" ca="1" si="6"/>
        <v>-0.4361481500459925</v>
      </c>
      <c r="D17">
        <f t="shared" ca="1" si="4"/>
        <v>-0.79031768797731528</v>
      </c>
    </row>
    <row r="18" spans="1:4" x14ac:dyDescent="0.15">
      <c r="A18">
        <v>11</v>
      </c>
      <c r="B18">
        <f t="shared" ca="1" si="5"/>
        <v>0.39796775009156782</v>
      </c>
      <c r="C18">
        <f t="shared" ca="1" si="6"/>
        <v>-0.91394582696336968</v>
      </c>
      <c r="D18">
        <f t="shared" ca="1" si="4"/>
        <v>-1.2681153648946926</v>
      </c>
    </row>
    <row r="19" spans="1:4" x14ac:dyDescent="0.15">
      <c r="A19">
        <v>12</v>
      </c>
      <c r="B19">
        <f t="shared" ca="1" si="5"/>
        <v>2.5556257474806188</v>
      </c>
      <c r="C19">
        <f t="shared" ca="1" si="6"/>
        <v>2.9137967225630299</v>
      </c>
      <c r="D19">
        <f t="shared" ca="1" si="4"/>
        <v>2.5596271846317071</v>
      </c>
    </row>
    <row r="20" spans="1:4" x14ac:dyDescent="0.15">
      <c r="A20">
        <v>13</v>
      </c>
      <c r="B20">
        <f t="shared" ca="1" si="5"/>
        <v>1.3942578626668649</v>
      </c>
      <c r="C20">
        <f t="shared" ca="1" si="6"/>
        <v>3.6943210353994216</v>
      </c>
      <c r="D20">
        <f t="shared" ca="1" si="4"/>
        <v>3.3401514974680988</v>
      </c>
    </row>
    <row r="21" spans="1:4" x14ac:dyDescent="0.15">
      <c r="A21">
        <v>14</v>
      </c>
      <c r="B21">
        <f t="shared" ca="1" si="5"/>
        <v>0.54051464317914732</v>
      </c>
      <c r="C21">
        <f t="shared" ca="1" si="6"/>
        <v>1.7953467195793258</v>
      </c>
      <c r="D21">
        <f t="shared" ca="1" si="4"/>
        <v>1.441177181648003</v>
      </c>
    </row>
    <row r="22" spans="1:4" x14ac:dyDescent="0.15">
      <c r="A22">
        <v>15</v>
      </c>
      <c r="B22">
        <f t="shared" ca="1" si="5"/>
        <v>-0.73177555328882338</v>
      </c>
      <c r="C22">
        <f t="shared" ca="1" si="6"/>
        <v>-0.2453123744275908</v>
      </c>
      <c r="D22">
        <f t="shared" ca="1" si="4"/>
        <v>-0.59948191235891357</v>
      </c>
    </row>
    <row r="23" spans="1:4" x14ac:dyDescent="0.15">
      <c r="A23">
        <v>16</v>
      </c>
      <c r="B23">
        <f t="shared" ca="1" si="5"/>
        <v>-1.6904345718783997</v>
      </c>
      <c r="C23">
        <f t="shared" ca="1" si="6"/>
        <v>-2.3490325698383407</v>
      </c>
      <c r="D23">
        <f t="shared" ca="1" si="4"/>
        <v>-2.7032021077696635</v>
      </c>
    </row>
    <row r="24" spans="1:4" x14ac:dyDescent="0.15">
      <c r="A24">
        <v>17</v>
      </c>
      <c r="B24">
        <f t="shared" ca="1" si="5"/>
        <v>-9.2347117417450303E-2</v>
      </c>
      <c r="C24">
        <f t="shared" ca="1" si="6"/>
        <v>-1.6137382321080103</v>
      </c>
      <c r="D24">
        <f t="shared" ca="1" si="4"/>
        <v>-1.967907770039333</v>
      </c>
    </row>
    <row r="25" spans="1:4" x14ac:dyDescent="0.15">
      <c r="A25">
        <v>18</v>
      </c>
      <c r="B25">
        <f t="shared" ca="1" si="5"/>
        <v>1.4742226965245342</v>
      </c>
      <c r="C25">
        <f t="shared" ca="1" si="6"/>
        <v>1.3911102908488289</v>
      </c>
      <c r="D25">
        <f t="shared" ca="1" si="4"/>
        <v>1.0369407529175061</v>
      </c>
    </row>
    <row r="26" spans="1:4" x14ac:dyDescent="0.15">
      <c r="A26">
        <v>19</v>
      </c>
      <c r="B26">
        <f t="shared" ca="1" si="5"/>
        <v>0.51480168118024705</v>
      </c>
      <c r="C26">
        <f t="shared" ca="1" si="6"/>
        <v>1.8416021080523279</v>
      </c>
      <c r="D26">
        <f t="shared" ca="1" si="4"/>
        <v>1.4874325701210052</v>
      </c>
    </row>
    <row r="27" spans="1:4" x14ac:dyDescent="0.15">
      <c r="A27">
        <v>20</v>
      </c>
      <c r="B27">
        <f t="shared" ca="1" si="5"/>
        <v>0.86228460077859759</v>
      </c>
      <c r="C27">
        <f t="shared" ca="1" si="6"/>
        <v>1.3256061138408199</v>
      </c>
      <c r="D27">
        <f t="shared" ca="1" si="4"/>
        <v>0.97143657590949717</v>
      </c>
    </row>
    <row r="28" spans="1:4" x14ac:dyDescent="0.15">
      <c r="A28">
        <v>21</v>
      </c>
      <c r="B28">
        <f t="shared" ca="1" si="5"/>
        <v>-1.7021500634492072E-2</v>
      </c>
      <c r="C28">
        <f t="shared" ca="1" si="6"/>
        <v>0.75903464006624577</v>
      </c>
      <c r="D28">
        <f t="shared" ca="1" si="4"/>
        <v>0.40486510213492299</v>
      </c>
    </row>
    <row r="29" spans="1:4" x14ac:dyDescent="0.15">
      <c r="A29">
        <v>22</v>
      </c>
      <c r="B29">
        <f t="shared" ca="1" si="5"/>
        <v>-0.35453713964801709</v>
      </c>
      <c r="C29">
        <f t="shared" ca="1" si="6"/>
        <v>-0.36985649021905997</v>
      </c>
      <c r="D29">
        <f t="shared" ca="1" si="4"/>
        <v>-0.72402602815038275</v>
      </c>
    </row>
    <row r="30" spans="1:4" x14ac:dyDescent="0.15">
      <c r="A30">
        <v>23</v>
      </c>
      <c r="B30">
        <f t="shared" ca="1" si="5"/>
        <v>0.83048783263856019</v>
      </c>
      <c r="C30">
        <f t="shared" ca="1" si="6"/>
        <v>0.51140440695534473</v>
      </c>
      <c r="D30">
        <f t="shared" ca="1" si="4"/>
        <v>0.15723486902402195</v>
      </c>
    </row>
    <row r="31" spans="1:4" x14ac:dyDescent="0.15">
      <c r="A31">
        <v>24</v>
      </c>
      <c r="B31">
        <f t="shared" ca="1" si="5"/>
        <v>-1.7759318517540301</v>
      </c>
      <c r="C31">
        <f t="shared" ca="1" si="6"/>
        <v>-1.0284928023793261</v>
      </c>
      <c r="D31">
        <f t="shared" ca="1" si="4"/>
        <v>-1.3826623403106488</v>
      </c>
    </row>
    <row r="32" spans="1:4" x14ac:dyDescent="0.15">
      <c r="A32">
        <v>25</v>
      </c>
      <c r="B32">
        <f t="shared" ca="1" si="5"/>
        <v>-1.5133266612869769</v>
      </c>
      <c r="C32">
        <f t="shared" ca="1" si="6"/>
        <v>-3.1116653278656043</v>
      </c>
      <c r="D32">
        <f t="shared" ca="1" si="4"/>
        <v>-3.4658348657969271</v>
      </c>
    </row>
    <row r="33" spans="1:4" x14ac:dyDescent="0.15">
      <c r="A33">
        <v>26</v>
      </c>
      <c r="B33">
        <f t="shared" ca="1" si="5"/>
        <v>0.31191661223253248</v>
      </c>
      <c r="C33">
        <f t="shared" ca="1" si="6"/>
        <v>-1.0500773829257468</v>
      </c>
      <c r="D33">
        <f t="shared" ca="1" si="4"/>
        <v>-1.4042469208570696</v>
      </c>
    </row>
    <row r="34" spans="1:4" x14ac:dyDescent="0.15">
      <c r="A34">
        <v>27</v>
      </c>
      <c r="B34">
        <f t="shared" ca="1" si="5"/>
        <v>0.41032774094722757</v>
      </c>
      <c r="C34">
        <f t="shared" ca="1" si="6"/>
        <v>0.69105269195650676</v>
      </c>
      <c r="D34">
        <f t="shared" ca="1" si="4"/>
        <v>0.33688315402518398</v>
      </c>
    </row>
    <row r="35" spans="1:4" x14ac:dyDescent="0.15">
      <c r="A35">
        <v>28</v>
      </c>
      <c r="B35">
        <f t="shared" ca="1" si="5"/>
        <v>-1.3408301920765857</v>
      </c>
      <c r="C35">
        <f t="shared" ca="1" si="6"/>
        <v>-0.97153522522408087</v>
      </c>
      <c r="D35">
        <f t="shared" ca="1" si="4"/>
        <v>-1.3257047631554038</v>
      </c>
    </row>
    <row r="36" spans="1:4" x14ac:dyDescent="0.15">
      <c r="A36">
        <v>29</v>
      </c>
      <c r="B36">
        <f t="shared" ca="1" si="5"/>
        <v>1.5980166833253981</v>
      </c>
      <c r="C36">
        <f t="shared" ca="1" si="6"/>
        <v>0.39126951045647096</v>
      </c>
      <c r="D36">
        <f t="shared" ca="1" si="4"/>
        <v>3.7099972525148184E-2</v>
      </c>
    </row>
    <row r="37" spans="1:4" x14ac:dyDescent="0.15">
      <c r="A37">
        <v>30</v>
      </c>
      <c r="B37">
        <f t="shared" ca="1" si="5"/>
        <v>-0.14805615704359143</v>
      </c>
      <c r="C37">
        <f t="shared" ca="1" si="6"/>
        <v>1.2901588579492669</v>
      </c>
      <c r="D37">
        <f t="shared" ca="1" si="4"/>
        <v>0.9359893200179441</v>
      </c>
    </row>
    <row r="38" spans="1:4" x14ac:dyDescent="0.15">
      <c r="A38">
        <v>31</v>
      </c>
      <c r="B38">
        <f t="shared" ca="1" si="5"/>
        <v>1.1271488869123607</v>
      </c>
      <c r="C38">
        <f t="shared" ca="1" si="6"/>
        <v>0.99389834557312839</v>
      </c>
      <c r="D38">
        <f t="shared" ca="1" si="4"/>
        <v>0.63972880764180562</v>
      </c>
    </row>
    <row r="39" spans="1:4" x14ac:dyDescent="0.15">
      <c r="A39">
        <v>32</v>
      </c>
      <c r="B39">
        <f t="shared" ca="1" si="5"/>
        <v>0.80146307790812177</v>
      </c>
      <c r="C39">
        <f t="shared" ca="1" si="6"/>
        <v>1.8158970761292463</v>
      </c>
      <c r="D39">
        <f t="shared" ca="1" si="4"/>
        <v>1.4617275381979236</v>
      </c>
    </row>
    <row r="40" spans="1:4" x14ac:dyDescent="0.15">
      <c r="A40">
        <v>33</v>
      </c>
      <c r="B40">
        <f t="shared" ca="1" si="5"/>
        <v>-1.4374936282844</v>
      </c>
      <c r="C40">
        <f t="shared" ca="1" si="6"/>
        <v>-0.71617685816709031</v>
      </c>
      <c r="D40">
        <f t="shared" ca="1" si="4"/>
        <v>-1.070346396098413</v>
      </c>
    </row>
    <row r="41" spans="1:4" x14ac:dyDescent="0.15">
      <c r="A41">
        <v>34</v>
      </c>
      <c r="B41">
        <f t="shared" ca="1" si="5"/>
        <v>0.93199964354511311</v>
      </c>
      <c r="C41">
        <f t="shared" ca="1" si="6"/>
        <v>-0.361744621910847</v>
      </c>
      <c r="D41">
        <f t="shared" ca="1" si="4"/>
        <v>-0.71591415984216977</v>
      </c>
    </row>
    <row r="42" spans="1:4" x14ac:dyDescent="0.15">
      <c r="A42">
        <v>35</v>
      </c>
      <c r="B42">
        <f t="shared" ca="1" si="5"/>
        <v>-1.1783948331205631</v>
      </c>
      <c r="C42">
        <f t="shared" ca="1" si="6"/>
        <v>-0.33959515392996131</v>
      </c>
      <c r="D42">
        <f t="shared" ca="1" si="4"/>
        <v>-0.69376469186128409</v>
      </c>
    </row>
    <row r="43" spans="1:4" x14ac:dyDescent="0.15">
      <c r="A43">
        <v>36</v>
      </c>
      <c r="B43">
        <f t="shared" ca="1" si="5"/>
        <v>0.8068733581137072</v>
      </c>
      <c r="C43">
        <f t="shared" ca="1" si="6"/>
        <v>-0.25368199169479977</v>
      </c>
      <c r="D43">
        <f t="shared" ca="1" si="4"/>
        <v>-0.60785152962612254</v>
      </c>
    </row>
    <row r="44" spans="1:4" x14ac:dyDescent="0.15">
      <c r="A44">
        <v>37</v>
      </c>
      <c r="B44">
        <f t="shared" ca="1" si="5"/>
        <v>-0.15492388437492291</v>
      </c>
      <c r="C44">
        <f t="shared" ca="1" si="6"/>
        <v>0.57126213792741365</v>
      </c>
      <c r="D44">
        <f t="shared" ca="1" si="4"/>
        <v>0.21709259999609087</v>
      </c>
    </row>
    <row r="45" spans="1:4" x14ac:dyDescent="0.15">
      <c r="A45">
        <v>38</v>
      </c>
      <c r="B45">
        <f t="shared" ca="1" si="5"/>
        <v>0.16593068155321261</v>
      </c>
      <c r="C45">
        <f t="shared" ca="1" si="6"/>
        <v>2.6499185615781989E-2</v>
      </c>
      <c r="D45">
        <f t="shared" ca="1" si="4"/>
        <v>-0.32767035231554076</v>
      </c>
    </row>
    <row r="46" spans="1:4" x14ac:dyDescent="0.15">
      <c r="A46">
        <v>39</v>
      </c>
      <c r="B46">
        <f t="shared" ca="1" si="5"/>
        <v>1.0313899092749275</v>
      </c>
      <c r="C46">
        <f t="shared" ca="1" si="6"/>
        <v>1.1807275226728189</v>
      </c>
      <c r="D46">
        <f t="shared" ca="1" si="4"/>
        <v>0.82655798474149611</v>
      </c>
    </row>
    <row r="47" spans="1:4" x14ac:dyDescent="0.15">
      <c r="A47">
        <v>40</v>
      </c>
      <c r="B47">
        <f t="shared" ca="1" si="5"/>
        <v>1.9177691449486371</v>
      </c>
      <c r="C47">
        <f t="shared" ca="1" si="6"/>
        <v>2.8460200632960717</v>
      </c>
      <c r="D47">
        <f t="shared" ca="1" si="4"/>
        <v>2.4918505253647489</v>
      </c>
    </row>
    <row r="48" spans="1:4" x14ac:dyDescent="0.15">
      <c r="A48">
        <v>41</v>
      </c>
      <c r="B48">
        <f t="shared" ca="1" si="5"/>
        <v>0.90495753878264362</v>
      </c>
      <c r="C48">
        <f t="shared" ca="1" si="6"/>
        <v>2.630949769236417</v>
      </c>
      <c r="D48">
        <f t="shared" ca="1" si="4"/>
        <v>2.2767802313050942</v>
      </c>
    </row>
    <row r="49" spans="1:4" x14ac:dyDescent="0.15">
      <c r="A49">
        <v>42</v>
      </c>
      <c r="B49">
        <f t="shared" ca="1" si="5"/>
        <v>-1.8287545107210865</v>
      </c>
      <c r="C49">
        <f t="shared" ca="1" si="6"/>
        <v>-1.0142927258167074</v>
      </c>
      <c r="D49">
        <f t="shared" ca="1" si="4"/>
        <v>-1.3684622637480301</v>
      </c>
    </row>
    <row r="50" spans="1:4" x14ac:dyDescent="0.15">
      <c r="A50">
        <v>43</v>
      </c>
      <c r="B50">
        <f t="shared" ca="1" si="5"/>
        <v>-1.1171738512508278</v>
      </c>
      <c r="C50">
        <f t="shared" ca="1" si="6"/>
        <v>-2.7630529108998054</v>
      </c>
      <c r="D50">
        <f t="shared" ca="1" si="4"/>
        <v>-3.1172224488311282</v>
      </c>
    </row>
    <row r="51" spans="1:4" x14ac:dyDescent="0.15">
      <c r="A51">
        <v>44</v>
      </c>
      <c r="B51">
        <f t="shared" ca="1" si="5"/>
        <v>1.5823953027442692</v>
      </c>
      <c r="C51">
        <f t="shared" ca="1" si="6"/>
        <v>0.57693883661852419</v>
      </c>
      <c r="D51">
        <f t="shared" ca="1" si="4"/>
        <v>0.22276929868720141</v>
      </c>
    </row>
    <row r="52" spans="1:4" x14ac:dyDescent="0.15">
      <c r="A52">
        <v>45</v>
      </c>
      <c r="B52">
        <f t="shared" ca="1" si="5"/>
        <v>0.13393191189559742</v>
      </c>
      <c r="C52">
        <f t="shared" ca="1" si="6"/>
        <v>1.5580876843654399</v>
      </c>
      <c r="D52">
        <f t="shared" ca="1" si="4"/>
        <v>1.2039181464341171</v>
      </c>
    </row>
    <row r="53" spans="1:4" x14ac:dyDescent="0.15">
      <c r="A53">
        <v>46</v>
      </c>
      <c r="B53">
        <f t="shared" ca="1" si="5"/>
        <v>0.7238156182825648</v>
      </c>
      <c r="C53">
        <f t="shared" ca="1" si="6"/>
        <v>0.84435433898860246</v>
      </c>
      <c r="D53">
        <f t="shared" ca="1" si="4"/>
        <v>0.49018480105727968</v>
      </c>
    </row>
    <row r="54" spans="1:4" x14ac:dyDescent="0.15">
      <c r="A54">
        <v>47</v>
      </c>
      <c r="B54">
        <f t="shared" ca="1" si="5"/>
        <v>-0.32775570620209549</v>
      </c>
      <c r="C54">
        <f t="shared" ca="1" si="6"/>
        <v>0.32367835025221281</v>
      </c>
      <c r="D54">
        <f t="shared" ca="1" si="4"/>
        <v>-3.0491187679109966E-2</v>
      </c>
    </row>
    <row r="55" spans="1:4" x14ac:dyDescent="0.15">
      <c r="A55">
        <v>48</v>
      </c>
      <c r="B55">
        <f t="shared" ca="1" si="5"/>
        <v>-0.16091875962346974</v>
      </c>
      <c r="C55">
        <f t="shared" ca="1" si="6"/>
        <v>-0.4558988952053557</v>
      </c>
      <c r="D55">
        <f t="shared" ca="1" si="4"/>
        <v>-0.81006843313667853</v>
      </c>
    </row>
    <row r="56" spans="1:4" x14ac:dyDescent="0.15">
      <c r="A56">
        <v>49</v>
      </c>
      <c r="B56">
        <f t="shared" ca="1" si="5"/>
        <v>4.3258282063349966E-2</v>
      </c>
      <c r="C56">
        <f t="shared" ca="1" si="6"/>
        <v>-0.10156860159777281</v>
      </c>
      <c r="D56">
        <f t="shared" ca="1" si="4"/>
        <v>-0.45573813952909559</v>
      </c>
    </row>
    <row r="57" spans="1:4" x14ac:dyDescent="0.15">
      <c r="A57">
        <v>50</v>
      </c>
      <c r="B57">
        <f t="shared" ca="1" si="5"/>
        <v>0.75293106877402038</v>
      </c>
      <c r="C57">
        <f t="shared" ca="1" si="6"/>
        <v>0.79186352263103532</v>
      </c>
      <c r="D57">
        <f t="shared" ca="1" si="4"/>
        <v>0.43769398469971255</v>
      </c>
    </row>
    <row r="74" spans="2:12" x14ac:dyDescent="0.15">
      <c r="B74" t="s">
        <v>21</v>
      </c>
      <c r="C74" t="s">
        <v>22</v>
      </c>
      <c r="D74" t="s">
        <v>23</v>
      </c>
      <c r="E74" t="s">
        <v>24</v>
      </c>
      <c r="F74" t="s">
        <v>25</v>
      </c>
      <c r="G74" t="s">
        <v>26</v>
      </c>
      <c r="H74" t="s">
        <v>27</v>
      </c>
      <c r="I74" t="s">
        <v>28</v>
      </c>
      <c r="J74" t="s">
        <v>29</v>
      </c>
      <c r="K74" t="s">
        <v>30</v>
      </c>
      <c r="L74" t="s">
        <v>31</v>
      </c>
    </row>
    <row r="75" spans="2:12" x14ac:dyDescent="0.15">
      <c r="B75">
        <f t="shared" ref="B75:B125" ca="1" si="7">C7</f>
        <v>2.2940078856107422</v>
      </c>
    </row>
    <row r="76" spans="2:12" x14ac:dyDescent="0.15">
      <c r="B76">
        <f t="shared" ca="1" si="7"/>
        <v>1.36881279690686</v>
      </c>
      <c r="C76">
        <f ca="1">B75</f>
        <v>2.2940078856107422</v>
      </c>
    </row>
    <row r="77" spans="2:12" x14ac:dyDescent="0.15">
      <c r="B77">
        <f t="shared" ca="1" si="7"/>
        <v>1.2851400667622104</v>
      </c>
      <c r="C77">
        <f t="shared" ref="C77:C125" ca="1" si="8">B76</f>
        <v>1.36881279690686</v>
      </c>
      <c r="D77">
        <f ca="1">B75</f>
        <v>2.2940078856107422</v>
      </c>
    </row>
    <row r="78" spans="2:12" x14ac:dyDescent="0.15">
      <c r="B78">
        <f t="shared" ca="1" si="7"/>
        <v>0.51657129528784751</v>
      </c>
      <c r="C78">
        <f t="shared" ca="1" si="8"/>
        <v>1.2851400667622104</v>
      </c>
      <c r="D78">
        <f t="shared" ref="D78:D125" ca="1" si="9">B76</f>
        <v>1.36881279690686</v>
      </c>
      <c r="E78">
        <f ca="1">B75</f>
        <v>2.2940078856107422</v>
      </c>
    </row>
    <row r="79" spans="2:12" x14ac:dyDescent="0.15">
      <c r="B79">
        <f t="shared" ca="1" si="7"/>
        <v>0.57456244871306628</v>
      </c>
      <c r="C79">
        <f t="shared" ca="1" si="8"/>
        <v>0.51657129528784751</v>
      </c>
      <c r="D79">
        <f t="shared" ca="1" si="9"/>
        <v>1.2851400667622104</v>
      </c>
      <c r="E79">
        <f t="shared" ref="E79:E125" ca="1" si="10">B76</f>
        <v>1.36881279690686</v>
      </c>
      <c r="F79">
        <f ca="1">B75</f>
        <v>2.2940078856107422</v>
      </c>
    </row>
    <row r="80" spans="2:12" x14ac:dyDescent="0.15">
      <c r="B80">
        <f t="shared" ca="1" si="7"/>
        <v>2.713227283689883</v>
      </c>
      <c r="C80">
        <f t="shared" ca="1" si="8"/>
        <v>0.57456244871306628</v>
      </c>
      <c r="D80">
        <f t="shared" ca="1" si="9"/>
        <v>0.51657129528784751</v>
      </c>
      <c r="E80">
        <f t="shared" ca="1" si="10"/>
        <v>1.2851400667622104</v>
      </c>
      <c r="F80">
        <f t="shared" ref="F80:F125" ca="1" si="11">B76</f>
        <v>1.36881279690686</v>
      </c>
      <c r="G80">
        <f ca="1">B75</f>
        <v>2.2940078856107422</v>
      </c>
    </row>
    <row r="81" spans="2:12" x14ac:dyDescent="0.15">
      <c r="B81">
        <f t="shared" ca="1" si="7"/>
        <v>1.5407556665030253</v>
      </c>
      <c r="C81">
        <f t="shared" ca="1" si="8"/>
        <v>2.713227283689883</v>
      </c>
      <c r="D81">
        <f t="shared" ca="1" si="9"/>
        <v>0.57456244871306628</v>
      </c>
      <c r="E81">
        <f t="shared" ca="1" si="10"/>
        <v>0.51657129528784751</v>
      </c>
      <c r="F81">
        <f t="shared" ca="1" si="11"/>
        <v>1.2851400667622104</v>
      </c>
      <c r="G81">
        <f t="shared" ref="G81:G125" ca="1" si="12">B76</f>
        <v>1.36881279690686</v>
      </c>
      <c r="H81">
        <f ca="1">B75</f>
        <v>2.2940078856107422</v>
      </c>
    </row>
    <row r="82" spans="2:12" x14ac:dyDescent="0.15">
      <c r="B82">
        <f t="shared" ca="1" si="7"/>
        <v>-2.2414992562151794</v>
      </c>
      <c r="C82">
        <f t="shared" ca="1" si="8"/>
        <v>1.5407556665030253</v>
      </c>
      <c r="D82">
        <f t="shared" ca="1" si="9"/>
        <v>2.713227283689883</v>
      </c>
      <c r="E82">
        <f t="shared" ca="1" si="10"/>
        <v>0.57456244871306628</v>
      </c>
      <c r="F82">
        <f t="shared" ca="1" si="11"/>
        <v>0.51657129528784751</v>
      </c>
      <c r="G82">
        <f t="shared" ca="1" si="12"/>
        <v>1.2851400667622104</v>
      </c>
      <c r="H82">
        <f t="shared" ref="H82:H125" ca="1" si="13">B76</f>
        <v>1.36881279690686</v>
      </c>
      <c r="I82">
        <f ca="1">B75</f>
        <v>2.2940078856107422</v>
      </c>
    </row>
    <row r="83" spans="2:12" x14ac:dyDescent="0.15">
      <c r="B83">
        <f t="shared" ca="1" si="7"/>
        <v>-2.9732280099218862</v>
      </c>
      <c r="C83">
        <f t="shared" ca="1" si="8"/>
        <v>-2.2414992562151794</v>
      </c>
      <c r="D83">
        <f t="shared" ca="1" si="9"/>
        <v>1.5407556665030253</v>
      </c>
      <c r="E83">
        <f t="shared" ca="1" si="10"/>
        <v>2.713227283689883</v>
      </c>
      <c r="F83">
        <f t="shared" ca="1" si="11"/>
        <v>0.57456244871306628</v>
      </c>
      <c r="G83">
        <f t="shared" ca="1" si="12"/>
        <v>0.51657129528784751</v>
      </c>
      <c r="H83">
        <f t="shared" ca="1" si="13"/>
        <v>1.2851400667622104</v>
      </c>
      <c r="I83">
        <f t="shared" ref="I83:I125" ca="1" si="14">B76</f>
        <v>1.36881279690686</v>
      </c>
      <c r="J83">
        <f ca="1">B75</f>
        <v>2.2940078856107422</v>
      </c>
    </row>
    <row r="84" spans="2:12" x14ac:dyDescent="0.15">
      <c r="B84">
        <f t="shared" ca="1" si="7"/>
        <v>0.31523246740606925</v>
      </c>
      <c r="C84">
        <f t="shared" ca="1" si="8"/>
        <v>-2.9732280099218862</v>
      </c>
      <c r="D84">
        <f t="shared" ca="1" si="9"/>
        <v>-2.2414992562151794</v>
      </c>
      <c r="E84">
        <f t="shared" ca="1" si="10"/>
        <v>1.5407556665030253</v>
      </c>
      <c r="F84">
        <f t="shared" ca="1" si="11"/>
        <v>2.713227283689883</v>
      </c>
      <c r="G84">
        <f t="shared" ca="1" si="12"/>
        <v>0.57456244871306628</v>
      </c>
      <c r="H84">
        <f t="shared" ca="1" si="13"/>
        <v>0.51657129528784751</v>
      </c>
      <c r="I84">
        <f t="shared" ca="1" si="14"/>
        <v>1.2851400667622104</v>
      </c>
      <c r="J84">
        <f t="shared" ref="J84:J125" ca="1" si="15">B76</f>
        <v>1.36881279690686</v>
      </c>
      <c r="K84">
        <f ca="1">B75</f>
        <v>2.2940078856107422</v>
      </c>
    </row>
    <row r="85" spans="2:12" x14ac:dyDescent="0.15">
      <c r="B85">
        <f t="shared" ca="1" si="7"/>
        <v>-0.4361481500459925</v>
      </c>
      <c r="C85">
        <f t="shared" ca="1" si="8"/>
        <v>0.31523246740606925</v>
      </c>
      <c r="D85">
        <f t="shared" ca="1" si="9"/>
        <v>-2.9732280099218862</v>
      </c>
      <c r="E85">
        <f t="shared" ca="1" si="10"/>
        <v>-2.2414992562151794</v>
      </c>
      <c r="F85">
        <f t="shared" ca="1" si="11"/>
        <v>1.5407556665030253</v>
      </c>
      <c r="G85">
        <f t="shared" ca="1" si="12"/>
        <v>2.713227283689883</v>
      </c>
      <c r="H85">
        <f t="shared" ca="1" si="13"/>
        <v>0.57456244871306628</v>
      </c>
      <c r="I85">
        <f t="shared" ca="1" si="14"/>
        <v>0.51657129528784751</v>
      </c>
      <c r="J85">
        <f t="shared" ca="1" si="15"/>
        <v>1.2851400667622104</v>
      </c>
      <c r="K85">
        <f t="shared" ref="K85:K125" ca="1" si="16">B76</f>
        <v>1.36881279690686</v>
      </c>
      <c r="L85">
        <f ca="1">B75</f>
        <v>2.2940078856107422</v>
      </c>
    </row>
    <row r="86" spans="2:12" x14ac:dyDescent="0.15">
      <c r="B86">
        <f t="shared" ca="1" si="7"/>
        <v>-0.91394582696336968</v>
      </c>
      <c r="C86">
        <f t="shared" ca="1" si="8"/>
        <v>-0.4361481500459925</v>
      </c>
      <c r="D86">
        <f t="shared" ca="1" si="9"/>
        <v>0.31523246740606925</v>
      </c>
      <c r="E86">
        <f t="shared" ca="1" si="10"/>
        <v>-2.9732280099218862</v>
      </c>
      <c r="F86">
        <f t="shared" ca="1" si="11"/>
        <v>-2.2414992562151794</v>
      </c>
      <c r="G86">
        <f t="shared" ca="1" si="12"/>
        <v>1.5407556665030253</v>
      </c>
      <c r="H86">
        <f t="shared" ca="1" si="13"/>
        <v>2.713227283689883</v>
      </c>
      <c r="I86">
        <f t="shared" ca="1" si="14"/>
        <v>0.57456244871306628</v>
      </c>
      <c r="J86">
        <f t="shared" ca="1" si="15"/>
        <v>0.51657129528784751</v>
      </c>
      <c r="K86">
        <f t="shared" ca="1" si="16"/>
        <v>1.2851400667622104</v>
      </c>
      <c r="L86">
        <f t="shared" ref="L86:L125" ca="1" si="17">B76</f>
        <v>1.36881279690686</v>
      </c>
    </row>
    <row r="87" spans="2:12" x14ac:dyDescent="0.15">
      <c r="B87">
        <f t="shared" ca="1" si="7"/>
        <v>2.9137967225630299</v>
      </c>
      <c r="C87">
        <f t="shared" ca="1" si="8"/>
        <v>-0.91394582696336968</v>
      </c>
      <c r="D87">
        <f t="shared" ca="1" si="9"/>
        <v>-0.4361481500459925</v>
      </c>
      <c r="E87">
        <f t="shared" ca="1" si="10"/>
        <v>0.31523246740606925</v>
      </c>
      <c r="F87">
        <f t="shared" ca="1" si="11"/>
        <v>-2.9732280099218862</v>
      </c>
      <c r="G87">
        <f t="shared" ca="1" si="12"/>
        <v>-2.2414992562151794</v>
      </c>
      <c r="H87">
        <f t="shared" ca="1" si="13"/>
        <v>1.5407556665030253</v>
      </c>
      <c r="I87">
        <f t="shared" ca="1" si="14"/>
        <v>2.713227283689883</v>
      </c>
      <c r="J87">
        <f t="shared" ca="1" si="15"/>
        <v>0.57456244871306628</v>
      </c>
      <c r="K87">
        <f t="shared" ca="1" si="16"/>
        <v>0.51657129528784751</v>
      </c>
      <c r="L87">
        <f t="shared" ca="1" si="17"/>
        <v>1.2851400667622104</v>
      </c>
    </row>
    <row r="88" spans="2:12" x14ac:dyDescent="0.15">
      <c r="B88">
        <f t="shared" ca="1" si="7"/>
        <v>3.6943210353994216</v>
      </c>
      <c r="C88">
        <f t="shared" ca="1" si="8"/>
        <v>2.9137967225630299</v>
      </c>
      <c r="D88">
        <f t="shared" ca="1" si="9"/>
        <v>-0.91394582696336968</v>
      </c>
      <c r="E88">
        <f t="shared" ca="1" si="10"/>
        <v>-0.4361481500459925</v>
      </c>
      <c r="F88">
        <f t="shared" ca="1" si="11"/>
        <v>0.31523246740606925</v>
      </c>
      <c r="G88">
        <f t="shared" ca="1" si="12"/>
        <v>-2.9732280099218862</v>
      </c>
      <c r="H88">
        <f t="shared" ca="1" si="13"/>
        <v>-2.2414992562151794</v>
      </c>
      <c r="I88">
        <f t="shared" ca="1" si="14"/>
        <v>1.5407556665030253</v>
      </c>
      <c r="J88">
        <f t="shared" ca="1" si="15"/>
        <v>2.713227283689883</v>
      </c>
      <c r="K88">
        <f t="shared" ca="1" si="16"/>
        <v>0.57456244871306628</v>
      </c>
      <c r="L88">
        <f t="shared" ca="1" si="17"/>
        <v>0.51657129528784751</v>
      </c>
    </row>
    <row r="89" spans="2:12" x14ac:dyDescent="0.15">
      <c r="B89">
        <f t="shared" ca="1" si="7"/>
        <v>1.7953467195793258</v>
      </c>
      <c r="C89">
        <f t="shared" ca="1" si="8"/>
        <v>3.6943210353994216</v>
      </c>
      <c r="D89">
        <f t="shared" ca="1" si="9"/>
        <v>2.9137967225630299</v>
      </c>
      <c r="E89">
        <f t="shared" ca="1" si="10"/>
        <v>-0.91394582696336968</v>
      </c>
      <c r="F89">
        <f t="shared" ca="1" si="11"/>
        <v>-0.4361481500459925</v>
      </c>
      <c r="G89">
        <f t="shared" ca="1" si="12"/>
        <v>0.31523246740606925</v>
      </c>
      <c r="H89">
        <f t="shared" ca="1" si="13"/>
        <v>-2.9732280099218862</v>
      </c>
      <c r="I89">
        <f t="shared" ca="1" si="14"/>
        <v>-2.2414992562151794</v>
      </c>
      <c r="J89">
        <f t="shared" ca="1" si="15"/>
        <v>1.5407556665030253</v>
      </c>
      <c r="K89">
        <f t="shared" ca="1" si="16"/>
        <v>2.713227283689883</v>
      </c>
      <c r="L89">
        <f t="shared" ca="1" si="17"/>
        <v>0.57456244871306628</v>
      </c>
    </row>
    <row r="90" spans="2:12" x14ac:dyDescent="0.15">
      <c r="B90">
        <f t="shared" ca="1" si="7"/>
        <v>-0.2453123744275908</v>
      </c>
      <c r="C90">
        <f t="shared" ca="1" si="8"/>
        <v>1.7953467195793258</v>
      </c>
      <c r="D90">
        <f t="shared" ca="1" si="9"/>
        <v>3.6943210353994216</v>
      </c>
      <c r="E90">
        <f t="shared" ca="1" si="10"/>
        <v>2.9137967225630299</v>
      </c>
      <c r="F90">
        <f t="shared" ca="1" si="11"/>
        <v>-0.91394582696336968</v>
      </c>
      <c r="G90">
        <f t="shared" ca="1" si="12"/>
        <v>-0.4361481500459925</v>
      </c>
      <c r="H90">
        <f t="shared" ca="1" si="13"/>
        <v>0.31523246740606925</v>
      </c>
      <c r="I90">
        <f t="shared" ca="1" si="14"/>
        <v>-2.9732280099218862</v>
      </c>
      <c r="J90">
        <f t="shared" ca="1" si="15"/>
        <v>-2.2414992562151794</v>
      </c>
      <c r="K90">
        <f t="shared" ca="1" si="16"/>
        <v>1.5407556665030253</v>
      </c>
      <c r="L90">
        <f t="shared" ca="1" si="17"/>
        <v>2.713227283689883</v>
      </c>
    </row>
    <row r="91" spans="2:12" x14ac:dyDescent="0.15">
      <c r="B91">
        <f t="shared" ca="1" si="7"/>
        <v>-2.3490325698383407</v>
      </c>
      <c r="C91">
        <f t="shared" ca="1" si="8"/>
        <v>-0.2453123744275908</v>
      </c>
      <c r="D91">
        <f t="shared" ca="1" si="9"/>
        <v>1.7953467195793258</v>
      </c>
      <c r="E91">
        <f t="shared" ca="1" si="10"/>
        <v>3.6943210353994216</v>
      </c>
      <c r="F91">
        <f t="shared" ca="1" si="11"/>
        <v>2.9137967225630299</v>
      </c>
      <c r="G91">
        <f t="shared" ca="1" si="12"/>
        <v>-0.91394582696336968</v>
      </c>
      <c r="H91">
        <f t="shared" ca="1" si="13"/>
        <v>-0.4361481500459925</v>
      </c>
      <c r="I91">
        <f t="shared" ca="1" si="14"/>
        <v>0.31523246740606925</v>
      </c>
      <c r="J91">
        <f t="shared" ca="1" si="15"/>
        <v>-2.9732280099218862</v>
      </c>
      <c r="K91">
        <f t="shared" ca="1" si="16"/>
        <v>-2.2414992562151794</v>
      </c>
      <c r="L91">
        <f t="shared" ca="1" si="17"/>
        <v>1.5407556665030253</v>
      </c>
    </row>
    <row r="92" spans="2:12" x14ac:dyDescent="0.15">
      <c r="B92">
        <f t="shared" ca="1" si="7"/>
        <v>-1.6137382321080103</v>
      </c>
      <c r="C92">
        <f t="shared" ca="1" si="8"/>
        <v>-2.3490325698383407</v>
      </c>
      <c r="D92">
        <f t="shared" ca="1" si="9"/>
        <v>-0.2453123744275908</v>
      </c>
      <c r="E92">
        <f t="shared" ca="1" si="10"/>
        <v>1.7953467195793258</v>
      </c>
      <c r="F92">
        <f t="shared" ca="1" si="11"/>
        <v>3.6943210353994216</v>
      </c>
      <c r="G92">
        <f t="shared" ca="1" si="12"/>
        <v>2.9137967225630299</v>
      </c>
      <c r="H92">
        <f t="shared" ca="1" si="13"/>
        <v>-0.91394582696336968</v>
      </c>
      <c r="I92">
        <f t="shared" ca="1" si="14"/>
        <v>-0.4361481500459925</v>
      </c>
      <c r="J92">
        <f t="shared" ca="1" si="15"/>
        <v>0.31523246740606925</v>
      </c>
      <c r="K92">
        <f t="shared" ca="1" si="16"/>
        <v>-2.9732280099218862</v>
      </c>
      <c r="L92">
        <f t="shared" ca="1" si="17"/>
        <v>-2.2414992562151794</v>
      </c>
    </row>
    <row r="93" spans="2:12" x14ac:dyDescent="0.15">
      <c r="B93">
        <f t="shared" ca="1" si="7"/>
        <v>1.3911102908488289</v>
      </c>
      <c r="C93">
        <f t="shared" ca="1" si="8"/>
        <v>-1.6137382321080103</v>
      </c>
      <c r="D93">
        <f t="shared" ca="1" si="9"/>
        <v>-2.3490325698383407</v>
      </c>
      <c r="E93">
        <f t="shared" ca="1" si="10"/>
        <v>-0.2453123744275908</v>
      </c>
      <c r="F93">
        <f t="shared" ca="1" si="11"/>
        <v>1.7953467195793258</v>
      </c>
      <c r="G93">
        <f t="shared" ca="1" si="12"/>
        <v>3.6943210353994216</v>
      </c>
      <c r="H93">
        <f t="shared" ca="1" si="13"/>
        <v>2.9137967225630299</v>
      </c>
      <c r="I93">
        <f t="shared" ca="1" si="14"/>
        <v>-0.91394582696336968</v>
      </c>
      <c r="J93">
        <f t="shared" ca="1" si="15"/>
        <v>-0.4361481500459925</v>
      </c>
      <c r="K93">
        <f t="shared" ca="1" si="16"/>
        <v>0.31523246740606925</v>
      </c>
      <c r="L93">
        <f t="shared" ca="1" si="17"/>
        <v>-2.9732280099218862</v>
      </c>
    </row>
    <row r="94" spans="2:12" x14ac:dyDescent="0.15">
      <c r="B94">
        <f t="shared" ca="1" si="7"/>
        <v>1.8416021080523279</v>
      </c>
      <c r="C94">
        <f t="shared" ca="1" si="8"/>
        <v>1.3911102908488289</v>
      </c>
      <c r="D94">
        <f t="shared" ca="1" si="9"/>
        <v>-1.6137382321080103</v>
      </c>
      <c r="E94">
        <f t="shared" ca="1" si="10"/>
        <v>-2.3490325698383407</v>
      </c>
      <c r="F94">
        <f t="shared" ca="1" si="11"/>
        <v>-0.2453123744275908</v>
      </c>
      <c r="G94">
        <f t="shared" ca="1" si="12"/>
        <v>1.7953467195793258</v>
      </c>
      <c r="H94">
        <f t="shared" ca="1" si="13"/>
        <v>3.6943210353994216</v>
      </c>
      <c r="I94">
        <f t="shared" ca="1" si="14"/>
        <v>2.9137967225630299</v>
      </c>
      <c r="J94">
        <f t="shared" ca="1" si="15"/>
        <v>-0.91394582696336968</v>
      </c>
      <c r="K94">
        <f t="shared" ca="1" si="16"/>
        <v>-0.4361481500459925</v>
      </c>
      <c r="L94">
        <f t="shared" ca="1" si="17"/>
        <v>0.31523246740606925</v>
      </c>
    </row>
    <row r="95" spans="2:12" x14ac:dyDescent="0.15">
      <c r="B95">
        <f t="shared" ca="1" si="7"/>
        <v>1.3256061138408199</v>
      </c>
      <c r="C95">
        <f t="shared" ca="1" si="8"/>
        <v>1.8416021080523279</v>
      </c>
      <c r="D95">
        <f t="shared" ca="1" si="9"/>
        <v>1.3911102908488289</v>
      </c>
      <c r="E95">
        <f t="shared" ca="1" si="10"/>
        <v>-1.6137382321080103</v>
      </c>
      <c r="F95">
        <f t="shared" ca="1" si="11"/>
        <v>-2.3490325698383407</v>
      </c>
      <c r="G95">
        <f t="shared" ca="1" si="12"/>
        <v>-0.2453123744275908</v>
      </c>
      <c r="H95">
        <f t="shared" ca="1" si="13"/>
        <v>1.7953467195793258</v>
      </c>
      <c r="I95">
        <f t="shared" ca="1" si="14"/>
        <v>3.6943210353994216</v>
      </c>
      <c r="J95">
        <f t="shared" ca="1" si="15"/>
        <v>2.9137967225630299</v>
      </c>
      <c r="K95">
        <f t="shared" ca="1" si="16"/>
        <v>-0.91394582696336968</v>
      </c>
      <c r="L95">
        <f t="shared" ca="1" si="17"/>
        <v>-0.4361481500459925</v>
      </c>
    </row>
    <row r="96" spans="2:12" x14ac:dyDescent="0.15">
      <c r="B96">
        <f t="shared" ca="1" si="7"/>
        <v>0.75903464006624577</v>
      </c>
      <c r="C96">
        <f t="shared" ca="1" si="8"/>
        <v>1.3256061138408199</v>
      </c>
      <c r="D96">
        <f t="shared" ca="1" si="9"/>
        <v>1.8416021080523279</v>
      </c>
      <c r="E96">
        <f t="shared" ca="1" si="10"/>
        <v>1.3911102908488289</v>
      </c>
      <c r="F96">
        <f t="shared" ca="1" si="11"/>
        <v>-1.6137382321080103</v>
      </c>
      <c r="G96">
        <f t="shared" ca="1" si="12"/>
        <v>-2.3490325698383407</v>
      </c>
      <c r="H96">
        <f t="shared" ca="1" si="13"/>
        <v>-0.2453123744275908</v>
      </c>
      <c r="I96">
        <f t="shared" ca="1" si="14"/>
        <v>1.7953467195793258</v>
      </c>
      <c r="J96">
        <f t="shared" ca="1" si="15"/>
        <v>3.6943210353994216</v>
      </c>
      <c r="K96">
        <f t="shared" ca="1" si="16"/>
        <v>2.9137967225630299</v>
      </c>
      <c r="L96">
        <f t="shared" ca="1" si="17"/>
        <v>-0.91394582696336968</v>
      </c>
    </row>
    <row r="97" spans="2:12" x14ac:dyDescent="0.15">
      <c r="B97">
        <f t="shared" ca="1" si="7"/>
        <v>-0.36985649021905997</v>
      </c>
      <c r="C97">
        <f t="shared" ca="1" si="8"/>
        <v>0.75903464006624577</v>
      </c>
      <c r="D97">
        <f t="shared" ca="1" si="9"/>
        <v>1.3256061138408199</v>
      </c>
      <c r="E97">
        <f t="shared" ca="1" si="10"/>
        <v>1.8416021080523279</v>
      </c>
      <c r="F97">
        <f t="shared" ca="1" si="11"/>
        <v>1.3911102908488289</v>
      </c>
      <c r="G97">
        <f t="shared" ca="1" si="12"/>
        <v>-1.6137382321080103</v>
      </c>
      <c r="H97">
        <f t="shared" ca="1" si="13"/>
        <v>-2.3490325698383407</v>
      </c>
      <c r="I97">
        <f t="shared" ca="1" si="14"/>
        <v>-0.2453123744275908</v>
      </c>
      <c r="J97">
        <f t="shared" ca="1" si="15"/>
        <v>1.7953467195793258</v>
      </c>
      <c r="K97">
        <f t="shared" ca="1" si="16"/>
        <v>3.6943210353994216</v>
      </c>
      <c r="L97">
        <f t="shared" ca="1" si="17"/>
        <v>2.9137967225630299</v>
      </c>
    </row>
    <row r="98" spans="2:12" x14ac:dyDescent="0.15">
      <c r="B98">
        <f t="shared" ca="1" si="7"/>
        <v>0.51140440695534473</v>
      </c>
      <c r="C98">
        <f t="shared" ca="1" si="8"/>
        <v>-0.36985649021905997</v>
      </c>
      <c r="D98">
        <f t="shared" ca="1" si="9"/>
        <v>0.75903464006624577</v>
      </c>
      <c r="E98">
        <f t="shared" ca="1" si="10"/>
        <v>1.3256061138408199</v>
      </c>
      <c r="F98">
        <f t="shared" ca="1" si="11"/>
        <v>1.8416021080523279</v>
      </c>
      <c r="G98">
        <f t="shared" ca="1" si="12"/>
        <v>1.3911102908488289</v>
      </c>
      <c r="H98">
        <f t="shared" ca="1" si="13"/>
        <v>-1.6137382321080103</v>
      </c>
      <c r="I98">
        <f t="shared" ca="1" si="14"/>
        <v>-2.3490325698383407</v>
      </c>
      <c r="J98">
        <f t="shared" ca="1" si="15"/>
        <v>-0.2453123744275908</v>
      </c>
      <c r="K98">
        <f t="shared" ca="1" si="16"/>
        <v>1.7953467195793258</v>
      </c>
      <c r="L98">
        <f t="shared" ca="1" si="17"/>
        <v>3.6943210353994216</v>
      </c>
    </row>
    <row r="99" spans="2:12" x14ac:dyDescent="0.15">
      <c r="B99">
        <f t="shared" ca="1" si="7"/>
        <v>-1.0284928023793261</v>
      </c>
      <c r="C99">
        <f t="shared" ca="1" si="8"/>
        <v>0.51140440695534473</v>
      </c>
      <c r="D99">
        <f t="shared" ca="1" si="9"/>
        <v>-0.36985649021905997</v>
      </c>
      <c r="E99">
        <f t="shared" ca="1" si="10"/>
        <v>0.75903464006624577</v>
      </c>
      <c r="F99">
        <f t="shared" ca="1" si="11"/>
        <v>1.3256061138408199</v>
      </c>
      <c r="G99">
        <f t="shared" ca="1" si="12"/>
        <v>1.8416021080523279</v>
      </c>
      <c r="H99">
        <f t="shared" ca="1" si="13"/>
        <v>1.3911102908488289</v>
      </c>
      <c r="I99">
        <f t="shared" ca="1" si="14"/>
        <v>-1.6137382321080103</v>
      </c>
      <c r="J99">
        <f t="shared" ca="1" si="15"/>
        <v>-2.3490325698383407</v>
      </c>
      <c r="K99">
        <f t="shared" ca="1" si="16"/>
        <v>-0.2453123744275908</v>
      </c>
      <c r="L99">
        <f t="shared" ca="1" si="17"/>
        <v>1.7953467195793258</v>
      </c>
    </row>
    <row r="100" spans="2:12" x14ac:dyDescent="0.15">
      <c r="B100">
        <f t="shared" ca="1" si="7"/>
        <v>-3.1116653278656043</v>
      </c>
      <c r="C100">
        <f t="shared" ca="1" si="8"/>
        <v>-1.0284928023793261</v>
      </c>
      <c r="D100">
        <f t="shared" ca="1" si="9"/>
        <v>0.51140440695534473</v>
      </c>
      <c r="E100">
        <f t="shared" ca="1" si="10"/>
        <v>-0.36985649021905997</v>
      </c>
      <c r="F100">
        <f t="shared" ca="1" si="11"/>
        <v>0.75903464006624577</v>
      </c>
      <c r="G100">
        <f t="shared" ca="1" si="12"/>
        <v>1.3256061138408199</v>
      </c>
      <c r="H100">
        <f t="shared" ca="1" si="13"/>
        <v>1.8416021080523279</v>
      </c>
      <c r="I100">
        <f t="shared" ca="1" si="14"/>
        <v>1.3911102908488289</v>
      </c>
      <c r="J100">
        <f t="shared" ca="1" si="15"/>
        <v>-1.6137382321080103</v>
      </c>
      <c r="K100">
        <f t="shared" ca="1" si="16"/>
        <v>-2.3490325698383407</v>
      </c>
      <c r="L100">
        <f t="shared" ca="1" si="17"/>
        <v>-0.2453123744275908</v>
      </c>
    </row>
    <row r="101" spans="2:12" x14ac:dyDescent="0.15">
      <c r="B101">
        <f t="shared" ca="1" si="7"/>
        <v>-1.0500773829257468</v>
      </c>
      <c r="C101">
        <f t="shared" ca="1" si="8"/>
        <v>-3.1116653278656043</v>
      </c>
      <c r="D101">
        <f t="shared" ca="1" si="9"/>
        <v>-1.0284928023793261</v>
      </c>
      <c r="E101">
        <f t="shared" ca="1" si="10"/>
        <v>0.51140440695534473</v>
      </c>
      <c r="F101">
        <f t="shared" ca="1" si="11"/>
        <v>-0.36985649021905997</v>
      </c>
      <c r="G101">
        <f t="shared" ca="1" si="12"/>
        <v>0.75903464006624577</v>
      </c>
      <c r="H101">
        <f t="shared" ca="1" si="13"/>
        <v>1.3256061138408199</v>
      </c>
      <c r="I101">
        <f t="shared" ca="1" si="14"/>
        <v>1.8416021080523279</v>
      </c>
      <c r="J101">
        <f t="shared" ca="1" si="15"/>
        <v>1.3911102908488289</v>
      </c>
      <c r="K101">
        <f t="shared" ca="1" si="16"/>
        <v>-1.6137382321080103</v>
      </c>
      <c r="L101">
        <f t="shared" ca="1" si="17"/>
        <v>-2.3490325698383407</v>
      </c>
    </row>
    <row r="102" spans="2:12" x14ac:dyDescent="0.15">
      <c r="B102">
        <f t="shared" ca="1" si="7"/>
        <v>0.69105269195650676</v>
      </c>
      <c r="C102">
        <f t="shared" ca="1" si="8"/>
        <v>-1.0500773829257468</v>
      </c>
      <c r="D102">
        <f t="shared" ca="1" si="9"/>
        <v>-3.1116653278656043</v>
      </c>
      <c r="E102">
        <f t="shared" ca="1" si="10"/>
        <v>-1.0284928023793261</v>
      </c>
      <c r="F102">
        <f t="shared" ca="1" si="11"/>
        <v>0.51140440695534473</v>
      </c>
      <c r="G102">
        <f t="shared" ca="1" si="12"/>
        <v>-0.36985649021905997</v>
      </c>
      <c r="H102">
        <f t="shared" ca="1" si="13"/>
        <v>0.75903464006624577</v>
      </c>
      <c r="I102">
        <f t="shared" ca="1" si="14"/>
        <v>1.3256061138408199</v>
      </c>
      <c r="J102">
        <f t="shared" ca="1" si="15"/>
        <v>1.8416021080523279</v>
      </c>
      <c r="K102">
        <f t="shared" ca="1" si="16"/>
        <v>1.3911102908488289</v>
      </c>
      <c r="L102">
        <f t="shared" ca="1" si="17"/>
        <v>-1.6137382321080103</v>
      </c>
    </row>
    <row r="103" spans="2:12" x14ac:dyDescent="0.15">
      <c r="B103">
        <f t="shared" ca="1" si="7"/>
        <v>-0.97153522522408087</v>
      </c>
      <c r="C103">
        <f t="shared" ca="1" si="8"/>
        <v>0.69105269195650676</v>
      </c>
      <c r="D103">
        <f t="shared" ca="1" si="9"/>
        <v>-1.0500773829257468</v>
      </c>
      <c r="E103">
        <f t="shared" ca="1" si="10"/>
        <v>-3.1116653278656043</v>
      </c>
      <c r="F103">
        <f t="shared" ca="1" si="11"/>
        <v>-1.0284928023793261</v>
      </c>
      <c r="G103">
        <f t="shared" ca="1" si="12"/>
        <v>0.51140440695534473</v>
      </c>
      <c r="H103">
        <f t="shared" ca="1" si="13"/>
        <v>-0.36985649021905997</v>
      </c>
      <c r="I103">
        <f t="shared" ca="1" si="14"/>
        <v>0.75903464006624577</v>
      </c>
      <c r="J103">
        <f t="shared" ca="1" si="15"/>
        <v>1.3256061138408199</v>
      </c>
      <c r="K103">
        <f t="shared" ca="1" si="16"/>
        <v>1.8416021080523279</v>
      </c>
      <c r="L103">
        <f t="shared" ca="1" si="17"/>
        <v>1.3911102908488289</v>
      </c>
    </row>
    <row r="104" spans="2:12" x14ac:dyDescent="0.15">
      <c r="B104">
        <f t="shared" ca="1" si="7"/>
        <v>0.39126951045647096</v>
      </c>
      <c r="C104">
        <f t="shared" ca="1" si="8"/>
        <v>-0.97153522522408087</v>
      </c>
      <c r="D104">
        <f t="shared" ca="1" si="9"/>
        <v>0.69105269195650676</v>
      </c>
      <c r="E104">
        <f t="shared" ca="1" si="10"/>
        <v>-1.0500773829257468</v>
      </c>
      <c r="F104">
        <f t="shared" ca="1" si="11"/>
        <v>-3.1116653278656043</v>
      </c>
      <c r="G104">
        <f t="shared" ca="1" si="12"/>
        <v>-1.0284928023793261</v>
      </c>
      <c r="H104">
        <f t="shared" ca="1" si="13"/>
        <v>0.51140440695534473</v>
      </c>
      <c r="I104">
        <f t="shared" ca="1" si="14"/>
        <v>-0.36985649021905997</v>
      </c>
      <c r="J104">
        <f t="shared" ca="1" si="15"/>
        <v>0.75903464006624577</v>
      </c>
      <c r="K104">
        <f t="shared" ca="1" si="16"/>
        <v>1.3256061138408199</v>
      </c>
      <c r="L104">
        <f t="shared" ca="1" si="17"/>
        <v>1.8416021080523279</v>
      </c>
    </row>
    <row r="105" spans="2:12" x14ac:dyDescent="0.15">
      <c r="B105">
        <f t="shared" ca="1" si="7"/>
        <v>1.2901588579492669</v>
      </c>
      <c r="C105">
        <f t="shared" ca="1" si="8"/>
        <v>0.39126951045647096</v>
      </c>
      <c r="D105">
        <f t="shared" ca="1" si="9"/>
        <v>-0.97153522522408087</v>
      </c>
      <c r="E105">
        <f t="shared" ca="1" si="10"/>
        <v>0.69105269195650676</v>
      </c>
      <c r="F105">
        <f t="shared" ca="1" si="11"/>
        <v>-1.0500773829257468</v>
      </c>
      <c r="G105">
        <f t="shared" ca="1" si="12"/>
        <v>-3.1116653278656043</v>
      </c>
      <c r="H105">
        <f t="shared" ca="1" si="13"/>
        <v>-1.0284928023793261</v>
      </c>
      <c r="I105">
        <f t="shared" ca="1" si="14"/>
        <v>0.51140440695534473</v>
      </c>
      <c r="J105">
        <f t="shared" ca="1" si="15"/>
        <v>-0.36985649021905997</v>
      </c>
      <c r="K105">
        <f t="shared" ca="1" si="16"/>
        <v>0.75903464006624577</v>
      </c>
      <c r="L105">
        <f t="shared" ca="1" si="17"/>
        <v>1.3256061138408199</v>
      </c>
    </row>
    <row r="106" spans="2:12" x14ac:dyDescent="0.15">
      <c r="B106">
        <f t="shared" ca="1" si="7"/>
        <v>0.99389834557312839</v>
      </c>
      <c r="C106">
        <f t="shared" ca="1" si="8"/>
        <v>1.2901588579492669</v>
      </c>
      <c r="D106">
        <f t="shared" ca="1" si="9"/>
        <v>0.39126951045647096</v>
      </c>
      <c r="E106">
        <f t="shared" ca="1" si="10"/>
        <v>-0.97153522522408087</v>
      </c>
      <c r="F106">
        <f t="shared" ca="1" si="11"/>
        <v>0.69105269195650676</v>
      </c>
      <c r="G106">
        <f t="shared" ca="1" si="12"/>
        <v>-1.0500773829257468</v>
      </c>
      <c r="H106">
        <f t="shared" ca="1" si="13"/>
        <v>-3.1116653278656043</v>
      </c>
      <c r="I106">
        <f t="shared" ca="1" si="14"/>
        <v>-1.0284928023793261</v>
      </c>
      <c r="J106">
        <f t="shared" ca="1" si="15"/>
        <v>0.51140440695534473</v>
      </c>
      <c r="K106">
        <f t="shared" ca="1" si="16"/>
        <v>-0.36985649021905997</v>
      </c>
      <c r="L106">
        <f t="shared" ca="1" si="17"/>
        <v>0.75903464006624577</v>
      </c>
    </row>
    <row r="107" spans="2:12" x14ac:dyDescent="0.15">
      <c r="B107">
        <f t="shared" ca="1" si="7"/>
        <v>1.8158970761292463</v>
      </c>
      <c r="C107">
        <f t="shared" ca="1" si="8"/>
        <v>0.99389834557312839</v>
      </c>
      <c r="D107">
        <f t="shared" ca="1" si="9"/>
        <v>1.2901588579492669</v>
      </c>
      <c r="E107">
        <f t="shared" ca="1" si="10"/>
        <v>0.39126951045647096</v>
      </c>
      <c r="F107">
        <f t="shared" ca="1" si="11"/>
        <v>-0.97153522522408087</v>
      </c>
      <c r="G107">
        <f t="shared" ca="1" si="12"/>
        <v>0.69105269195650676</v>
      </c>
      <c r="H107">
        <f t="shared" ca="1" si="13"/>
        <v>-1.0500773829257468</v>
      </c>
      <c r="I107">
        <f t="shared" ca="1" si="14"/>
        <v>-3.1116653278656043</v>
      </c>
      <c r="J107">
        <f t="shared" ca="1" si="15"/>
        <v>-1.0284928023793261</v>
      </c>
      <c r="K107">
        <f t="shared" ca="1" si="16"/>
        <v>0.51140440695534473</v>
      </c>
      <c r="L107">
        <f t="shared" ca="1" si="17"/>
        <v>-0.36985649021905997</v>
      </c>
    </row>
    <row r="108" spans="2:12" x14ac:dyDescent="0.15">
      <c r="B108">
        <f t="shared" ca="1" si="7"/>
        <v>-0.71617685816709031</v>
      </c>
      <c r="C108">
        <f t="shared" ca="1" si="8"/>
        <v>1.8158970761292463</v>
      </c>
      <c r="D108">
        <f t="shared" ca="1" si="9"/>
        <v>0.99389834557312839</v>
      </c>
      <c r="E108">
        <f t="shared" ca="1" si="10"/>
        <v>1.2901588579492669</v>
      </c>
      <c r="F108">
        <f t="shared" ca="1" si="11"/>
        <v>0.39126951045647096</v>
      </c>
      <c r="G108">
        <f t="shared" ca="1" si="12"/>
        <v>-0.97153522522408087</v>
      </c>
      <c r="H108">
        <f t="shared" ca="1" si="13"/>
        <v>0.69105269195650676</v>
      </c>
      <c r="I108">
        <f t="shared" ca="1" si="14"/>
        <v>-1.0500773829257468</v>
      </c>
      <c r="J108">
        <f t="shared" ca="1" si="15"/>
        <v>-3.1116653278656043</v>
      </c>
      <c r="K108">
        <f t="shared" ca="1" si="16"/>
        <v>-1.0284928023793261</v>
      </c>
      <c r="L108">
        <f t="shared" ca="1" si="17"/>
        <v>0.51140440695534473</v>
      </c>
    </row>
    <row r="109" spans="2:12" x14ac:dyDescent="0.15">
      <c r="B109">
        <f t="shared" ca="1" si="7"/>
        <v>-0.361744621910847</v>
      </c>
      <c r="C109">
        <f t="shared" ca="1" si="8"/>
        <v>-0.71617685816709031</v>
      </c>
      <c r="D109">
        <f t="shared" ca="1" si="9"/>
        <v>1.8158970761292463</v>
      </c>
      <c r="E109">
        <f t="shared" ca="1" si="10"/>
        <v>0.99389834557312839</v>
      </c>
      <c r="F109">
        <f t="shared" ca="1" si="11"/>
        <v>1.2901588579492669</v>
      </c>
      <c r="G109">
        <f t="shared" ca="1" si="12"/>
        <v>0.39126951045647096</v>
      </c>
      <c r="H109">
        <f t="shared" ca="1" si="13"/>
        <v>-0.97153522522408087</v>
      </c>
      <c r="I109">
        <f t="shared" ca="1" si="14"/>
        <v>0.69105269195650676</v>
      </c>
      <c r="J109">
        <f t="shared" ca="1" si="15"/>
        <v>-1.0500773829257468</v>
      </c>
      <c r="K109">
        <f t="shared" ca="1" si="16"/>
        <v>-3.1116653278656043</v>
      </c>
      <c r="L109">
        <f t="shared" ca="1" si="17"/>
        <v>-1.0284928023793261</v>
      </c>
    </row>
    <row r="110" spans="2:12" x14ac:dyDescent="0.15">
      <c r="B110">
        <f t="shared" ca="1" si="7"/>
        <v>-0.33959515392996131</v>
      </c>
      <c r="C110">
        <f t="shared" ca="1" si="8"/>
        <v>-0.361744621910847</v>
      </c>
      <c r="D110">
        <f t="shared" ca="1" si="9"/>
        <v>-0.71617685816709031</v>
      </c>
      <c r="E110">
        <f t="shared" ca="1" si="10"/>
        <v>1.8158970761292463</v>
      </c>
      <c r="F110">
        <f t="shared" ca="1" si="11"/>
        <v>0.99389834557312839</v>
      </c>
      <c r="G110">
        <f t="shared" ca="1" si="12"/>
        <v>1.2901588579492669</v>
      </c>
      <c r="H110">
        <f t="shared" ca="1" si="13"/>
        <v>0.39126951045647096</v>
      </c>
      <c r="I110">
        <f t="shared" ca="1" si="14"/>
        <v>-0.97153522522408087</v>
      </c>
      <c r="J110">
        <f t="shared" ca="1" si="15"/>
        <v>0.69105269195650676</v>
      </c>
      <c r="K110">
        <f t="shared" ca="1" si="16"/>
        <v>-1.0500773829257468</v>
      </c>
      <c r="L110">
        <f t="shared" ca="1" si="17"/>
        <v>-3.1116653278656043</v>
      </c>
    </row>
    <row r="111" spans="2:12" x14ac:dyDescent="0.15">
      <c r="B111">
        <f t="shared" ca="1" si="7"/>
        <v>-0.25368199169479977</v>
      </c>
      <c r="C111">
        <f t="shared" ca="1" si="8"/>
        <v>-0.33959515392996131</v>
      </c>
      <c r="D111">
        <f t="shared" ca="1" si="9"/>
        <v>-0.361744621910847</v>
      </c>
      <c r="E111">
        <f t="shared" ca="1" si="10"/>
        <v>-0.71617685816709031</v>
      </c>
      <c r="F111">
        <f t="shared" ca="1" si="11"/>
        <v>1.8158970761292463</v>
      </c>
      <c r="G111">
        <f t="shared" ca="1" si="12"/>
        <v>0.99389834557312839</v>
      </c>
      <c r="H111">
        <f t="shared" ca="1" si="13"/>
        <v>1.2901588579492669</v>
      </c>
      <c r="I111">
        <f t="shared" ca="1" si="14"/>
        <v>0.39126951045647096</v>
      </c>
      <c r="J111">
        <f t="shared" ca="1" si="15"/>
        <v>-0.97153522522408087</v>
      </c>
      <c r="K111">
        <f t="shared" ca="1" si="16"/>
        <v>0.69105269195650676</v>
      </c>
      <c r="L111">
        <f t="shared" ca="1" si="17"/>
        <v>-1.0500773829257468</v>
      </c>
    </row>
    <row r="112" spans="2:12" x14ac:dyDescent="0.15">
      <c r="B112">
        <f t="shared" ca="1" si="7"/>
        <v>0.57126213792741365</v>
      </c>
      <c r="C112">
        <f t="shared" ca="1" si="8"/>
        <v>-0.25368199169479977</v>
      </c>
      <c r="D112">
        <f t="shared" ca="1" si="9"/>
        <v>-0.33959515392996131</v>
      </c>
      <c r="E112">
        <f t="shared" ca="1" si="10"/>
        <v>-0.361744621910847</v>
      </c>
      <c r="F112">
        <f t="shared" ca="1" si="11"/>
        <v>-0.71617685816709031</v>
      </c>
      <c r="G112">
        <f t="shared" ca="1" si="12"/>
        <v>1.8158970761292463</v>
      </c>
      <c r="H112">
        <f t="shared" ca="1" si="13"/>
        <v>0.99389834557312839</v>
      </c>
      <c r="I112">
        <f t="shared" ca="1" si="14"/>
        <v>1.2901588579492669</v>
      </c>
      <c r="J112">
        <f t="shared" ca="1" si="15"/>
        <v>0.39126951045647096</v>
      </c>
      <c r="K112">
        <f t="shared" ca="1" si="16"/>
        <v>-0.97153522522408087</v>
      </c>
      <c r="L112">
        <f t="shared" ca="1" si="17"/>
        <v>0.69105269195650676</v>
      </c>
    </row>
    <row r="113" spans="2:12" x14ac:dyDescent="0.15">
      <c r="B113">
        <f t="shared" ca="1" si="7"/>
        <v>2.6499185615781989E-2</v>
      </c>
      <c r="C113">
        <f t="shared" ca="1" si="8"/>
        <v>0.57126213792741365</v>
      </c>
      <c r="D113">
        <f t="shared" ca="1" si="9"/>
        <v>-0.25368199169479977</v>
      </c>
      <c r="E113">
        <f t="shared" ca="1" si="10"/>
        <v>-0.33959515392996131</v>
      </c>
      <c r="F113">
        <f t="shared" ca="1" si="11"/>
        <v>-0.361744621910847</v>
      </c>
      <c r="G113">
        <f t="shared" ca="1" si="12"/>
        <v>-0.71617685816709031</v>
      </c>
      <c r="H113">
        <f t="shared" ca="1" si="13"/>
        <v>1.8158970761292463</v>
      </c>
      <c r="I113">
        <f t="shared" ca="1" si="14"/>
        <v>0.99389834557312839</v>
      </c>
      <c r="J113">
        <f t="shared" ca="1" si="15"/>
        <v>1.2901588579492669</v>
      </c>
      <c r="K113">
        <f t="shared" ca="1" si="16"/>
        <v>0.39126951045647096</v>
      </c>
      <c r="L113">
        <f t="shared" ca="1" si="17"/>
        <v>-0.97153522522408087</v>
      </c>
    </row>
    <row r="114" spans="2:12" x14ac:dyDescent="0.15">
      <c r="B114">
        <f t="shared" ca="1" si="7"/>
        <v>1.1807275226728189</v>
      </c>
      <c r="C114">
        <f t="shared" ca="1" si="8"/>
        <v>2.6499185615781989E-2</v>
      </c>
      <c r="D114">
        <f t="shared" ca="1" si="9"/>
        <v>0.57126213792741365</v>
      </c>
      <c r="E114">
        <f t="shared" ca="1" si="10"/>
        <v>-0.25368199169479977</v>
      </c>
      <c r="F114">
        <f t="shared" ca="1" si="11"/>
        <v>-0.33959515392996131</v>
      </c>
      <c r="G114">
        <f t="shared" ca="1" si="12"/>
        <v>-0.361744621910847</v>
      </c>
      <c r="H114">
        <f t="shared" ca="1" si="13"/>
        <v>-0.71617685816709031</v>
      </c>
      <c r="I114">
        <f t="shared" ca="1" si="14"/>
        <v>1.8158970761292463</v>
      </c>
      <c r="J114">
        <f t="shared" ca="1" si="15"/>
        <v>0.99389834557312839</v>
      </c>
      <c r="K114">
        <f t="shared" ca="1" si="16"/>
        <v>1.2901588579492669</v>
      </c>
      <c r="L114">
        <f t="shared" ca="1" si="17"/>
        <v>0.39126951045647096</v>
      </c>
    </row>
    <row r="115" spans="2:12" x14ac:dyDescent="0.15">
      <c r="B115">
        <f t="shared" ca="1" si="7"/>
        <v>2.8460200632960717</v>
      </c>
      <c r="C115">
        <f t="shared" ca="1" si="8"/>
        <v>1.1807275226728189</v>
      </c>
      <c r="D115">
        <f t="shared" ca="1" si="9"/>
        <v>2.6499185615781989E-2</v>
      </c>
      <c r="E115">
        <f t="shared" ca="1" si="10"/>
        <v>0.57126213792741365</v>
      </c>
      <c r="F115">
        <f t="shared" ca="1" si="11"/>
        <v>-0.25368199169479977</v>
      </c>
      <c r="G115">
        <f t="shared" ca="1" si="12"/>
        <v>-0.33959515392996131</v>
      </c>
      <c r="H115">
        <f t="shared" ca="1" si="13"/>
        <v>-0.361744621910847</v>
      </c>
      <c r="I115">
        <f t="shared" ca="1" si="14"/>
        <v>-0.71617685816709031</v>
      </c>
      <c r="J115">
        <f t="shared" ca="1" si="15"/>
        <v>1.8158970761292463</v>
      </c>
      <c r="K115">
        <f t="shared" ca="1" si="16"/>
        <v>0.99389834557312839</v>
      </c>
      <c r="L115">
        <f t="shared" ca="1" si="17"/>
        <v>1.2901588579492669</v>
      </c>
    </row>
    <row r="116" spans="2:12" x14ac:dyDescent="0.15">
      <c r="B116">
        <f t="shared" ca="1" si="7"/>
        <v>2.630949769236417</v>
      </c>
      <c r="C116">
        <f t="shared" ca="1" si="8"/>
        <v>2.8460200632960717</v>
      </c>
      <c r="D116">
        <f t="shared" ca="1" si="9"/>
        <v>1.1807275226728189</v>
      </c>
      <c r="E116">
        <f t="shared" ca="1" si="10"/>
        <v>2.6499185615781989E-2</v>
      </c>
      <c r="F116">
        <f t="shared" ca="1" si="11"/>
        <v>0.57126213792741365</v>
      </c>
      <c r="G116">
        <f t="shared" ca="1" si="12"/>
        <v>-0.25368199169479977</v>
      </c>
      <c r="H116">
        <f t="shared" ca="1" si="13"/>
        <v>-0.33959515392996131</v>
      </c>
      <c r="I116">
        <f t="shared" ca="1" si="14"/>
        <v>-0.361744621910847</v>
      </c>
      <c r="J116">
        <f t="shared" ca="1" si="15"/>
        <v>-0.71617685816709031</v>
      </c>
      <c r="K116">
        <f t="shared" ca="1" si="16"/>
        <v>1.8158970761292463</v>
      </c>
      <c r="L116">
        <f t="shared" ca="1" si="17"/>
        <v>0.99389834557312839</v>
      </c>
    </row>
    <row r="117" spans="2:12" x14ac:dyDescent="0.15">
      <c r="B117">
        <f t="shared" ca="1" si="7"/>
        <v>-1.0142927258167074</v>
      </c>
      <c r="C117">
        <f t="shared" ca="1" si="8"/>
        <v>2.630949769236417</v>
      </c>
      <c r="D117">
        <f t="shared" ca="1" si="9"/>
        <v>2.8460200632960717</v>
      </c>
      <c r="E117">
        <f t="shared" ca="1" si="10"/>
        <v>1.1807275226728189</v>
      </c>
      <c r="F117">
        <f t="shared" ca="1" si="11"/>
        <v>2.6499185615781989E-2</v>
      </c>
      <c r="G117">
        <f t="shared" ca="1" si="12"/>
        <v>0.57126213792741365</v>
      </c>
      <c r="H117">
        <f t="shared" ca="1" si="13"/>
        <v>-0.25368199169479977</v>
      </c>
      <c r="I117">
        <f t="shared" ca="1" si="14"/>
        <v>-0.33959515392996131</v>
      </c>
      <c r="J117">
        <f t="shared" ca="1" si="15"/>
        <v>-0.361744621910847</v>
      </c>
      <c r="K117">
        <f t="shared" ca="1" si="16"/>
        <v>-0.71617685816709031</v>
      </c>
      <c r="L117">
        <f t="shared" ca="1" si="17"/>
        <v>1.8158970761292463</v>
      </c>
    </row>
    <row r="118" spans="2:12" x14ac:dyDescent="0.15">
      <c r="B118">
        <f t="shared" ca="1" si="7"/>
        <v>-2.7630529108998054</v>
      </c>
      <c r="C118">
        <f t="shared" ca="1" si="8"/>
        <v>-1.0142927258167074</v>
      </c>
      <c r="D118">
        <f t="shared" ca="1" si="9"/>
        <v>2.630949769236417</v>
      </c>
      <c r="E118">
        <f t="shared" ca="1" si="10"/>
        <v>2.8460200632960717</v>
      </c>
      <c r="F118">
        <f t="shared" ca="1" si="11"/>
        <v>1.1807275226728189</v>
      </c>
      <c r="G118">
        <f t="shared" ca="1" si="12"/>
        <v>2.6499185615781989E-2</v>
      </c>
      <c r="H118">
        <f t="shared" ca="1" si="13"/>
        <v>0.57126213792741365</v>
      </c>
      <c r="I118">
        <f t="shared" ca="1" si="14"/>
        <v>-0.25368199169479977</v>
      </c>
      <c r="J118">
        <f t="shared" ca="1" si="15"/>
        <v>-0.33959515392996131</v>
      </c>
      <c r="K118">
        <f t="shared" ca="1" si="16"/>
        <v>-0.361744621910847</v>
      </c>
      <c r="L118">
        <f t="shared" ca="1" si="17"/>
        <v>-0.71617685816709031</v>
      </c>
    </row>
    <row r="119" spans="2:12" x14ac:dyDescent="0.15">
      <c r="B119">
        <f t="shared" ca="1" si="7"/>
        <v>0.57693883661852419</v>
      </c>
      <c r="C119">
        <f t="shared" ca="1" si="8"/>
        <v>-2.7630529108998054</v>
      </c>
      <c r="D119">
        <f t="shared" ca="1" si="9"/>
        <v>-1.0142927258167074</v>
      </c>
      <c r="E119">
        <f t="shared" ca="1" si="10"/>
        <v>2.630949769236417</v>
      </c>
      <c r="F119">
        <f t="shared" ca="1" si="11"/>
        <v>2.8460200632960717</v>
      </c>
      <c r="G119">
        <f t="shared" ca="1" si="12"/>
        <v>1.1807275226728189</v>
      </c>
      <c r="H119">
        <f t="shared" ca="1" si="13"/>
        <v>2.6499185615781989E-2</v>
      </c>
      <c r="I119">
        <f t="shared" ca="1" si="14"/>
        <v>0.57126213792741365</v>
      </c>
      <c r="J119">
        <f t="shared" ca="1" si="15"/>
        <v>-0.25368199169479977</v>
      </c>
      <c r="K119">
        <f t="shared" ca="1" si="16"/>
        <v>-0.33959515392996131</v>
      </c>
      <c r="L119">
        <f t="shared" ca="1" si="17"/>
        <v>-0.361744621910847</v>
      </c>
    </row>
    <row r="120" spans="2:12" x14ac:dyDescent="0.15">
      <c r="B120">
        <f t="shared" ca="1" si="7"/>
        <v>1.5580876843654399</v>
      </c>
      <c r="C120">
        <f t="shared" ca="1" si="8"/>
        <v>0.57693883661852419</v>
      </c>
      <c r="D120">
        <f t="shared" ca="1" si="9"/>
        <v>-2.7630529108998054</v>
      </c>
      <c r="E120">
        <f t="shared" ca="1" si="10"/>
        <v>-1.0142927258167074</v>
      </c>
      <c r="F120">
        <f t="shared" ca="1" si="11"/>
        <v>2.630949769236417</v>
      </c>
      <c r="G120">
        <f t="shared" ca="1" si="12"/>
        <v>2.8460200632960717</v>
      </c>
      <c r="H120">
        <f t="shared" ca="1" si="13"/>
        <v>1.1807275226728189</v>
      </c>
      <c r="I120">
        <f t="shared" ca="1" si="14"/>
        <v>2.6499185615781989E-2</v>
      </c>
      <c r="J120">
        <f t="shared" ca="1" si="15"/>
        <v>0.57126213792741365</v>
      </c>
      <c r="K120">
        <f t="shared" ca="1" si="16"/>
        <v>-0.25368199169479977</v>
      </c>
      <c r="L120">
        <f t="shared" ca="1" si="17"/>
        <v>-0.33959515392996131</v>
      </c>
    </row>
    <row r="121" spans="2:12" x14ac:dyDescent="0.15">
      <c r="B121">
        <f t="shared" ca="1" si="7"/>
        <v>0.84435433898860246</v>
      </c>
      <c r="C121">
        <f t="shared" ca="1" si="8"/>
        <v>1.5580876843654399</v>
      </c>
      <c r="D121">
        <f t="shared" ca="1" si="9"/>
        <v>0.57693883661852419</v>
      </c>
      <c r="E121">
        <f t="shared" ca="1" si="10"/>
        <v>-2.7630529108998054</v>
      </c>
      <c r="F121">
        <f t="shared" ca="1" si="11"/>
        <v>-1.0142927258167074</v>
      </c>
      <c r="G121">
        <f t="shared" ca="1" si="12"/>
        <v>2.630949769236417</v>
      </c>
      <c r="H121">
        <f t="shared" ca="1" si="13"/>
        <v>2.8460200632960717</v>
      </c>
      <c r="I121">
        <f t="shared" ca="1" si="14"/>
        <v>1.1807275226728189</v>
      </c>
      <c r="J121">
        <f t="shared" ca="1" si="15"/>
        <v>2.6499185615781989E-2</v>
      </c>
      <c r="K121">
        <f t="shared" ca="1" si="16"/>
        <v>0.57126213792741365</v>
      </c>
      <c r="L121">
        <f t="shared" ca="1" si="17"/>
        <v>-0.25368199169479977</v>
      </c>
    </row>
    <row r="122" spans="2:12" x14ac:dyDescent="0.15">
      <c r="B122">
        <f t="shared" ca="1" si="7"/>
        <v>0.32367835025221281</v>
      </c>
      <c r="C122">
        <f t="shared" ca="1" si="8"/>
        <v>0.84435433898860246</v>
      </c>
      <c r="D122">
        <f t="shared" ca="1" si="9"/>
        <v>1.5580876843654399</v>
      </c>
      <c r="E122">
        <f t="shared" ca="1" si="10"/>
        <v>0.57693883661852419</v>
      </c>
      <c r="F122">
        <f t="shared" ca="1" si="11"/>
        <v>-2.7630529108998054</v>
      </c>
      <c r="G122">
        <f t="shared" ca="1" si="12"/>
        <v>-1.0142927258167074</v>
      </c>
      <c r="H122">
        <f t="shared" ca="1" si="13"/>
        <v>2.630949769236417</v>
      </c>
      <c r="I122">
        <f t="shared" ca="1" si="14"/>
        <v>2.8460200632960717</v>
      </c>
      <c r="J122">
        <f t="shared" ca="1" si="15"/>
        <v>1.1807275226728189</v>
      </c>
      <c r="K122">
        <f t="shared" ca="1" si="16"/>
        <v>2.6499185615781989E-2</v>
      </c>
      <c r="L122">
        <f t="shared" ca="1" si="17"/>
        <v>0.57126213792741365</v>
      </c>
    </row>
    <row r="123" spans="2:12" x14ac:dyDescent="0.15">
      <c r="B123">
        <f t="shared" ca="1" si="7"/>
        <v>-0.4558988952053557</v>
      </c>
      <c r="C123">
        <f t="shared" ca="1" si="8"/>
        <v>0.32367835025221281</v>
      </c>
      <c r="D123">
        <f t="shared" ca="1" si="9"/>
        <v>0.84435433898860246</v>
      </c>
      <c r="E123">
        <f t="shared" ca="1" si="10"/>
        <v>1.5580876843654399</v>
      </c>
      <c r="F123">
        <f t="shared" ca="1" si="11"/>
        <v>0.57693883661852419</v>
      </c>
      <c r="G123">
        <f t="shared" ca="1" si="12"/>
        <v>-2.7630529108998054</v>
      </c>
      <c r="H123">
        <f t="shared" ca="1" si="13"/>
        <v>-1.0142927258167074</v>
      </c>
      <c r="I123">
        <f t="shared" ca="1" si="14"/>
        <v>2.630949769236417</v>
      </c>
      <c r="J123">
        <f t="shared" ca="1" si="15"/>
        <v>2.8460200632960717</v>
      </c>
      <c r="K123">
        <f t="shared" ca="1" si="16"/>
        <v>1.1807275226728189</v>
      </c>
      <c r="L123">
        <f t="shared" ca="1" si="17"/>
        <v>2.6499185615781989E-2</v>
      </c>
    </row>
    <row r="124" spans="2:12" x14ac:dyDescent="0.15">
      <c r="B124">
        <f t="shared" ca="1" si="7"/>
        <v>-0.10156860159777281</v>
      </c>
      <c r="C124">
        <f t="shared" ca="1" si="8"/>
        <v>-0.4558988952053557</v>
      </c>
      <c r="D124">
        <f t="shared" ca="1" si="9"/>
        <v>0.32367835025221281</v>
      </c>
      <c r="E124">
        <f t="shared" ca="1" si="10"/>
        <v>0.84435433898860246</v>
      </c>
      <c r="F124">
        <f t="shared" ca="1" si="11"/>
        <v>1.5580876843654399</v>
      </c>
      <c r="G124">
        <f t="shared" ca="1" si="12"/>
        <v>0.57693883661852419</v>
      </c>
      <c r="H124">
        <f t="shared" ca="1" si="13"/>
        <v>-2.7630529108998054</v>
      </c>
      <c r="I124">
        <f t="shared" ca="1" si="14"/>
        <v>-1.0142927258167074</v>
      </c>
      <c r="J124">
        <f t="shared" ca="1" si="15"/>
        <v>2.630949769236417</v>
      </c>
      <c r="K124">
        <f t="shared" ca="1" si="16"/>
        <v>2.8460200632960717</v>
      </c>
      <c r="L124">
        <f t="shared" ca="1" si="17"/>
        <v>1.1807275226728189</v>
      </c>
    </row>
    <row r="125" spans="2:12" x14ac:dyDescent="0.15">
      <c r="B125">
        <f t="shared" ca="1" si="7"/>
        <v>0.79186352263103532</v>
      </c>
      <c r="C125">
        <f t="shared" ca="1" si="8"/>
        <v>-0.10156860159777281</v>
      </c>
      <c r="D125">
        <f t="shared" ca="1" si="9"/>
        <v>-0.4558988952053557</v>
      </c>
      <c r="E125">
        <f t="shared" ca="1" si="10"/>
        <v>0.32367835025221281</v>
      </c>
      <c r="F125">
        <f t="shared" ca="1" si="11"/>
        <v>0.84435433898860246</v>
      </c>
      <c r="G125">
        <f t="shared" ca="1" si="12"/>
        <v>1.5580876843654399</v>
      </c>
      <c r="H125">
        <f t="shared" ca="1" si="13"/>
        <v>0.57693883661852419</v>
      </c>
      <c r="I125">
        <f t="shared" ca="1" si="14"/>
        <v>-2.7630529108998054</v>
      </c>
      <c r="J125">
        <f t="shared" ca="1" si="15"/>
        <v>-1.0142927258167074</v>
      </c>
      <c r="K125">
        <f t="shared" ca="1" si="16"/>
        <v>2.630949769236417</v>
      </c>
      <c r="L125">
        <f t="shared" ca="1" si="17"/>
        <v>2.8460200632960717</v>
      </c>
    </row>
  </sheetData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opLeftCell="A14" workbookViewId="0">
      <selection activeCell="B5" sqref="B5"/>
    </sheetView>
  </sheetViews>
  <sheetFormatPr defaultRowHeight="13.5" x14ac:dyDescent="0.15"/>
  <cols>
    <col min="2" max="2" width="11.625" customWidth="1"/>
  </cols>
  <sheetData>
    <row r="1" spans="1:13" x14ac:dyDescent="0.15">
      <c r="A1" t="s">
        <v>49</v>
      </c>
    </row>
    <row r="2" spans="1:13" x14ac:dyDescent="0.15">
      <c r="F2" t="s">
        <v>20</v>
      </c>
      <c r="H2">
        <f>1/SQRT(51)*1.96</f>
        <v>0.2744548964694899</v>
      </c>
    </row>
    <row r="3" spans="1:13" x14ac:dyDescent="0.15">
      <c r="A3" t="s">
        <v>46</v>
      </c>
      <c r="B3">
        <v>-1.3</v>
      </c>
      <c r="C3" t="s">
        <v>47</v>
      </c>
      <c r="D3">
        <v>0.9</v>
      </c>
      <c r="F3" t="s">
        <v>6</v>
      </c>
      <c r="G3">
        <f ca="1">AVERAGE(C7:C57)</f>
        <v>-6.4497603841573697E-3</v>
      </c>
    </row>
    <row r="4" spans="1:13" x14ac:dyDescent="0.15">
      <c r="A4" t="s">
        <v>4</v>
      </c>
      <c r="B4">
        <f ca="1">NORMINV(RAND(),0,1)</f>
        <v>-0.93575063685480697</v>
      </c>
      <c r="C4">
        <f ca="1">NORMINV(RAND(),0,1)</f>
        <v>0.98063979422561132</v>
      </c>
      <c r="F4" t="s">
        <v>7</v>
      </c>
      <c r="G4">
        <f ca="1">VARP(C7:C57)</f>
        <v>5.4424098831398071</v>
      </c>
      <c r="H4" t="s">
        <v>10</v>
      </c>
      <c r="I4">
        <f ca="1">SQRT(G4)</f>
        <v>2.3328973151726604</v>
      </c>
    </row>
    <row r="5" spans="1:13" x14ac:dyDescent="0.15">
      <c r="F5" t="s">
        <v>8</v>
      </c>
      <c r="G5">
        <f ca="1">SUMPRODUCT(D7:D56,D8:D57)/G4/COUNT(D7:D56)</f>
        <v>-0.73665473866501263</v>
      </c>
      <c r="H5">
        <f>$H$2</f>
        <v>0.2744548964694899</v>
      </c>
      <c r="I5">
        <f>-1*H5</f>
        <v>-0.2744548964694899</v>
      </c>
      <c r="J5" t="s">
        <v>32</v>
      </c>
      <c r="K5">
        <f ca="1">LINEST($B76:$B$125,$C76:C$125)</f>
        <v>-0.7246887880034365</v>
      </c>
      <c r="L5">
        <f>$H$2</f>
        <v>0.2744548964694899</v>
      </c>
      <c r="M5">
        <f>-1*L5</f>
        <v>-0.2744548964694899</v>
      </c>
    </row>
    <row r="6" spans="1:13" x14ac:dyDescent="0.15">
      <c r="A6" t="s">
        <v>3</v>
      </c>
      <c r="B6" t="s">
        <v>2</v>
      </c>
      <c r="C6" t="s">
        <v>5</v>
      </c>
      <c r="D6" t="s">
        <v>11</v>
      </c>
      <c r="F6" t="s">
        <v>9</v>
      </c>
      <c r="G6">
        <f ca="1">SUMPRODUCT(D7:D55,D9:D57)/COUNT(D7:D55)/G4</f>
        <v>0.45054878600120307</v>
      </c>
      <c r="H6">
        <f t="shared" ref="H6:H14" si="0">$H$2</f>
        <v>0.2744548964694899</v>
      </c>
      <c r="I6">
        <f t="shared" ref="I6:I14" si="1">-1*H6</f>
        <v>-0.2744548964694899</v>
      </c>
      <c r="J6" t="s">
        <v>33</v>
      </c>
      <c r="K6">
        <f ca="1">LINEST($B77:$B$125,$C77:D$125)</f>
        <v>-0.22840109982152718</v>
      </c>
      <c r="L6">
        <f t="shared" ref="L6:L14" si="2">$H$2</f>
        <v>0.2744548964694899</v>
      </c>
      <c r="M6">
        <f t="shared" ref="M6:M14" si="3">-1*L6</f>
        <v>-0.2744548964694899</v>
      </c>
    </row>
    <row r="7" spans="1:13" x14ac:dyDescent="0.15">
      <c r="A7">
        <v>0</v>
      </c>
      <c r="B7">
        <f ca="1">NORMINV(RAND(),0,1)</f>
        <v>0.54819351402913119</v>
      </c>
      <c r="C7">
        <f ca="1">B7+B3*B4+D3*C4</f>
        <v>2.6472451567434305</v>
      </c>
      <c r="D7">
        <f ca="1">C7-$G$3</f>
        <v>2.6536949171275879</v>
      </c>
      <c r="F7" t="s">
        <v>12</v>
      </c>
      <c r="G7">
        <f ca="1">SUMPRODUCT(D7:D54,D10:D57)/COUNT(D7:D54)/G4</f>
        <v>-0.21393608452521543</v>
      </c>
      <c r="H7">
        <f t="shared" si="0"/>
        <v>0.2744548964694899</v>
      </c>
      <c r="I7">
        <f t="shared" si="1"/>
        <v>-0.2744548964694899</v>
      </c>
      <c r="J7" t="s">
        <v>34</v>
      </c>
      <c r="K7">
        <f ca="1">LINEST($B78:$B$125,$C78:E$125)</f>
        <v>9.1893173154825897E-2</v>
      </c>
      <c r="L7">
        <f t="shared" si="2"/>
        <v>0.2744548964694899</v>
      </c>
      <c r="M7">
        <f t="shared" si="3"/>
        <v>-0.2744548964694899</v>
      </c>
    </row>
    <row r="8" spans="1:13" x14ac:dyDescent="0.15">
      <c r="A8">
        <v>1</v>
      </c>
      <c r="B8">
        <f ca="1">NORMINV(RAND(),0,1)</f>
        <v>0.90481484593295436</v>
      </c>
      <c r="C8">
        <f ca="1">B8+B7*$B$3+D3*B4</f>
        <v>-0.65001229547424255</v>
      </c>
      <c r="D8">
        <f t="shared" ref="D8:D57" ca="1" si="4">C8-$G$3</f>
        <v>-0.64356253509008521</v>
      </c>
      <c r="F8" t="s">
        <v>13</v>
      </c>
      <c r="G8">
        <f ca="1">SUMPRODUCT(D7:D53,D11:D57)/COUNT(D7:D53)/G4</f>
        <v>0.20547852092137772</v>
      </c>
      <c r="H8">
        <f t="shared" si="0"/>
        <v>0.2744548964694899</v>
      </c>
      <c r="I8">
        <f t="shared" si="1"/>
        <v>-0.2744548964694899</v>
      </c>
      <c r="J8" t="s">
        <v>35</v>
      </c>
      <c r="K8">
        <f ca="1">LINEST($B79:$B$125,$C79:F$125)</f>
        <v>0.32179581860160739</v>
      </c>
      <c r="L8">
        <f t="shared" si="2"/>
        <v>0.2744548964694899</v>
      </c>
      <c r="M8">
        <f t="shared" si="3"/>
        <v>-0.2744548964694899</v>
      </c>
    </row>
    <row r="9" spans="1:13" x14ac:dyDescent="0.15">
      <c r="A9">
        <v>2</v>
      </c>
      <c r="B9">
        <f ca="1">NORMINV(RAND(),0,1)</f>
        <v>-0.63461417860096414</v>
      </c>
      <c r="C9">
        <f ca="1">B9+B8*$B$3+B7*$D$3</f>
        <v>-1.3174993156875869</v>
      </c>
      <c r="D9">
        <f t="shared" ca="1" si="4"/>
        <v>-1.3110495553034296</v>
      </c>
      <c r="F9" t="s">
        <v>14</v>
      </c>
      <c r="G9">
        <f ca="1">SUMPRODUCT(D7:D52,D12:D57)/COUNT(D7:D52)/G4</f>
        <v>-8.8107868047183902E-2</v>
      </c>
      <c r="H9">
        <f t="shared" si="0"/>
        <v>0.2744548964694899</v>
      </c>
      <c r="I9">
        <f t="shared" si="1"/>
        <v>-0.2744548964694899</v>
      </c>
      <c r="J9" t="s">
        <v>36</v>
      </c>
      <c r="K9">
        <f ca="1">LINEST($B80:$B$125,$C80:G$125)</f>
        <v>0.36213127067927281</v>
      </c>
      <c r="L9">
        <f t="shared" si="2"/>
        <v>0.2744548964694899</v>
      </c>
      <c r="M9">
        <f t="shared" si="3"/>
        <v>-0.2744548964694899</v>
      </c>
    </row>
    <row r="10" spans="1:13" x14ac:dyDescent="0.15">
      <c r="A10">
        <v>3</v>
      </c>
      <c r="B10">
        <f ca="1">NORMINV(RAND(),0,1)</f>
        <v>-0.41834629459992551</v>
      </c>
      <c r="C10">
        <f t="shared" ref="C10:C57" ca="1" si="5">B10+B9*$B$3+B8*$D$3</f>
        <v>1.220985498920987</v>
      </c>
      <c r="D10">
        <f t="shared" ca="1" si="4"/>
        <v>1.2274352593051443</v>
      </c>
      <c r="F10" t="s">
        <v>15</v>
      </c>
      <c r="G10">
        <f ca="1">SUMPRODUCT(D7:D51,D13:D57)/COUNT(D7:D51)/G4</f>
        <v>3.8341236195320941E-2</v>
      </c>
      <c r="H10">
        <f t="shared" si="0"/>
        <v>0.2744548964694899</v>
      </c>
      <c r="I10">
        <f t="shared" si="1"/>
        <v>-0.2744548964694899</v>
      </c>
      <c r="J10" t="s">
        <v>37</v>
      </c>
      <c r="K10">
        <f ca="1">LINEST($B81:$B$125,$C81:H$125)</f>
        <v>0.2087474489646966</v>
      </c>
      <c r="L10">
        <f t="shared" si="2"/>
        <v>0.2744548964694899</v>
      </c>
      <c r="M10">
        <f t="shared" si="3"/>
        <v>-0.2744548964694899</v>
      </c>
    </row>
    <row r="11" spans="1:13" x14ac:dyDescent="0.15">
      <c r="A11">
        <v>4</v>
      </c>
      <c r="B11">
        <f t="shared" ref="B11:B57" ca="1" si="6">NORMINV(RAND(),0,1)</f>
        <v>-0.15707748803714444</v>
      </c>
      <c r="C11">
        <f t="shared" ca="1" si="5"/>
        <v>-0.18438006579810901</v>
      </c>
      <c r="D11">
        <f t="shared" ca="1" si="4"/>
        <v>-0.17793030541395163</v>
      </c>
      <c r="F11" t="s">
        <v>16</v>
      </c>
      <c r="G11">
        <f ca="1">SUMPRODUCT(D7:D50,D14:D57)/COUNT(D7:D50)/G4</f>
        <v>-5.0602304339385763E-2</v>
      </c>
      <c r="H11">
        <f t="shared" si="0"/>
        <v>0.2744548964694899</v>
      </c>
      <c r="I11">
        <f t="shared" si="1"/>
        <v>-0.2744548964694899</v>
      </c>
      <c r="J11" t="s">
        <v>38</v>
      </c>
      <c r="K11">
        <f ca="1">LINEST($B82:$B$125,$C82:I$125)</f>
        <v>-0.17377429588998444</v>
      </c>
      <c r="L11">
        <f t="shared" si="2"/>
        <v>0.2744548964694899</v>
      </c>
      <c r="M11">
        <f t="shared" si="3"/>
        <v>-0.2744548964694899</v>
      </c>
    </row>
    <row r="12" spans="1:13" x14ac:dyDescent="0.15">
      <c r="A12">
        <v>5</v>
      </c>
      <c r="B12">
        <f t="shared" ca="1" si="6"/>
        <v>-1.0032886909759364</v>
      </c>
      <c r="C12">
        <f t="shared" ca="1" si="5"/>
        <v>-1.1755996216675815</v>
      </c>
      <c r="D12">
        <f t="shared" ca="1" si="4"/>
        <v>-1.1691498612834241</v>
      </c>
      <c r="F12" t="s">
        <v>17</v>
      </c>
      <c r="G12">
        <f ca="1">SUMPRODUCT(D7:D49,D15:D57)/COUNT(D7:D49)/G4</f>
        <v>0.13233374354308586</v>
      </c>
      <c r="H12">
        <f t="shared" si="0"/>
        <v>0.2744548964694899</v>
      </c>
      <c r="I12">
        <f t="shared" si="1"/>
        <v>-0.2744548964694899</v>
      </c>
      <c r="J12" t="s">
        <v>39</v>
      </c>
      <c r="K12">
        <f ca="1">LINEST($B83:$B$125,$C83:J$125)</f>
        <v>-0.27871149310166765</v>
      </c>
      <c r="L12">
        <f t="shared" si="2"/>
        <v>0.2744548964694899</v>
      </c>
      <c r="M12">
        <f t="shared" si="3"/>
        <v>-0.2744548964694899</v>
      </c>
    </row>
    <row r="13" spans="1:13" x14ac:dyDescent="0.15">
      <c r="A13">
        <v>6</v>
      </c>
      <c r="B13">
        <f t="shared" ca="1" si="6"/>
        <v>-1.1083527655864429</v>
      </c>
      <c r="C13">
        <f t="shared" ca="1" si="5"/>
        <v>5.455279344884445E-2</v>
      </c>
      <c r="D13">
        <f t="shared" ca="1" si="4"/>
        <v>6.1002553833001821E-2</v>
      </c>
      <c r="F13" t="s">
        <v>18</v>
      </c>
      <c r="G13">
        <f ca="1">SUMPRODUCT(D$7:D48,D16:D$57)/COUNT(D$7:D48)/G$4</f>
        <v>-0.17473504035531204</v>
      </c>
      <c r="H13">
        <f t="shared" si="0"/>
        <v>0.2744548964694899</v>
      </c>
      <c r="I13">
        <f t="shared" si="1"/>
        <v>-0.2744548964694899</v>
      </c>
      <c r="J13" t="s">
        <v>40</v>
      </c>
      <c r="K13">
        <f ca="1">LINEST($B84:$B$125,$C84:K$125)</f>
        <v>-0.33844269453141401</v>
      </c>
      <c r="L13">
        <f t="shared" si="2"/>
        <v>0.2744548964694899</v>
      </c>
      <c r="M13">
        <f t="shared" si="3"/>
        <v>-0.2744548964694899</v>
      </c>
    </row>
    <row r="14" spans="1:13" x14ac:dyDescent="0.15">
      <c r="A14">
        <v>7</v>
      </c>
      <c r="B14">
        <f t="shared" ca="1" si="6"/>
        <v>0.91017649017472868</v>
      </c>
      <c r="C14">
        <f t="shared" ca="1" si="5"/>
        <v>1.4480752635587617</v>
      </c>
      <c r="D14">
        <f t="shared" ca="1" si="4"/>
        <v>1.454525023942919</v>
      </c>
      <c r="F14" t="s">
        <v>19</v>
      </c>
      <c r="G14">
        <f ca="1">SUMPRODUCT(D$7:D47,D17:D$57)/COUNT(D$7:D47)/G$4</f>
        <v>0.20237125843252438</v>
      </c>
      <c r="H14">
        <f t="shared" si="0"/>
        <v>0.2744548964694899</v>
      </c>
      <c r="I14">
        <f t="shared" si="1"/>
        <v>-0.2744548964694899</v>
      </c>
      <c r="J14" t="s">
        <v>41</v>
      </c>
      <c r="K14">
        <f ca="1">LINEST($B85:$B$125,$C85:L$125)</f>
        <v>7.7921856063606788E-3</v>
      </c>
      <c r="L14">
        <f t="shared" si="2"/>
        <v>0.2744548964694899</v>
      </c>
      <c r="M14">
        <f t="shared" si="3"/>
        <v>-0.2744548964694899</v>
      </c>
    </row>
    <row r="15" spans="1:13" x14ac:dyDescent="0.15">
      <c r="A15">
        <v>8</v>
      </c>
      <c r="B15">
        <f t="shared" ca="1" si="6"/>
        <v>1.8024713682374001</v>
      </c>
      <c r="C15">
        <f t="shared" ca="1" si="5"/>
        <v>-0.37827555801754587</v>
      </c>
      <c r="D15">
        <f t="shared" ca="1" si="4"/>
        <v>-0.37182579763338852</v>
      </c>
    </row>
    <row r="16" spans="1:13" x14ac:dyDescent="0.15">
      <c r="A16">
        <v>9</v>
      </c>
      <c r="B16">
        <f ca="1">NORMINV(RAND(),0,1)</f>
        <v>0.59761188369233231</v>
      </c>
      <c r="C16">
        <f t="shared" ca="1" si="5"/>
        <v>-0.926442053859032</v>
      </c>
      <c r="D16">
        <f t="shared" ca="1" si="4"/>
        <v>-0.91999229347487466</v>
      </c>
    </row>
    <row r="17" spans="1:4" x14ac:dyDescent="0.15">
      <c r="A17">
        <v>10</v>
      </c>
      <c r="B17">
        <f t="shared" ca="1" si="6"/>
        <v>0.34655112251452302</v>
      </c>
      <c r="C17">
        <f t="shared" ca="1" si="5"/>
        <v>1.1918799051281512</v>
      </c>
      <c r="D17">
        <f t="shared" ca="1" si="4"/>
        <v>1.1983296655123086</v>
      </c>
    </row>
    <row r="18" spans="1:4" x14ac:dyDescent="0.15">
      <c r="A18">
        <v>11</v>
      </c>
      <c r="B18">
        <f ca="1">NORMINV(RAND(),0,1)</f>
        <v>0.14385460675170786</v>
      </c>
      <c r="C18">
        <f t="shared" ca="1" si="5"/>
        <v>0.23118884280592705</v>
      </c>
      <c r="D18">
        <f t="shared" ca="1" si="4"/>
        <v>0.23763860319008442</v>
      </c>
    </row>
    <row r="19" spans="1:4" x14ac:dyDescent="0.15">
      <c r="A19">
        <v>12</v>
      </c>
      <c r="B19">
        <f t="shared" ca="1" si="6"/>
        <v>3.7563464287631971</v>
      </c>
      <c r="C19">
        <f t="shared" ca="1" si="5"/>
        <v>3.8812314502490479</v>
      </c>
      <c r="D19">
        <f t="shared" ca="1" si="4"/>
        <v>3.8876812106332053</v>
      </c>
    </row>
    <row r="20" spans="1:4" x14ac:dyDescent="0.15">
      <c r="A20">
        <v>13</v>
      </c>
      <c r="B20">
        <f t="shared" ca="1" si="6"/>
        <v>1.0832717191708052</v>
      </c>
      <c r="C20">
        <f t="shared" ca="1" si="5"/>
        <v>-3.6705094921448138</v>
      </c>
      <c r="D20">
        <f t="shared" ca="1" si="4"/>
        <v>-3.6640597317606565</v>
      </c>
    </row>
    <row r="21" spans="1:4" x14ac:dyDescent="0.15">
      <c r="A21">
        <v>14</v>
      </c>
      <c r="B21">
        <f t="shared" ca="1" si="6"/>
        <v>-8.6242264466080715E-2</v>
      </c>
      <c r="C21">
        <f t="shared" ca="1" si="5"/>
        <v>1.8862162864987499</v>
      </c>
      <c r="D21">
        <f t="shared" ca="1" si="4"/>
        <v>1.8926660468829073</v>
      </c>
    </row>
    <row r="22" spans="1:4" x14ac:dyDescent="0.15">
      <c r="A22">
        <v>15</v>
      </c>
      <c r="B22">
        <f t="shared" ca="1" si="6"/>
        <v>1.7181387100859515</v>
      </c>
      <c r="C22">
        <f t="shared" ca="1" si="5"/>
        <v>2.8051982011455814</v>
      </c>
      <c r="D22">
        <f t="shared" ca="1" si="4"/>
        <v>2.8116479615297387</v>
      </c>
    </row>
    <row r="23" spans="1:4" x14ac:dyDescent="0.15">
      <c r="A23">
        <v>16</v>
      </c>
      <c r="B23">
        <f t="shared" ca="1" si="6"/>
        <v>0.51622038937540393</v>
      </c>
      <c r="C23">
        <f t="shared" ca="1" si="5"/>
        <v>-1.7949779717558059</v>
      </c>
      <c r="D23">
        <f t="shared" ca="1" si="4"/>
        <v>-1.7885282113716485</v>
      </c>
    </row>
    <row r="24" spans="1:4" x14ac:dyDescent="0.15">
      <c r="A24">
        <v>17</v>
      </c>
      <c r="B24">
        <f t="shared" ca="1" si="6"/>
        <v>1.0009705042834938</v>
      </c>
      <c r="C24">
        <f t="shared" ca="1" si="5"/>
        <v>1.8762088371728252</v>
      </c>
      <c r="D24">
        <f t="shared" ca="1" si="4"/>
        <v>1.8826585975569825</v>
      </c>
    </row>
    <row r="25" spans="1:4" x14ac:dyDescent="0.15">
      <c r="A25">
        <v>18</v>
      </c>
      <c r="B25">
        <f t="shared" ca="1" si="6"/>
        <v>-1.4833430286814695</v>
      </c>
      <c r="C25">
        <f t="shared" ca="1" si="5"/>
        <v>-2.3200063338121475</v>
      </c>
      <c r="D25">
        <f t="shared" ca="1" si="4"/>
        <v>-2.3135565734279901</v>
      </c>
    </row>
    <row r="26" spans="1:4" x14ac:dyDescent="0.15">
      <c r="A26">
        <v>19</v>
      </c>
      <c r="B26">
        <f t="shared" ca="1" si="6"/>
        <v>2.1169915176656824</v>
      </c>
      <c r="C26">
        <f t="shared" ca="1" si="5"/>
        <v>4.9462109088067372</v>
      </c>
      <c r="D26">
        <f t="shared" ca="1" si="4"/>
        <v>4.9526606691908945</v>
      </c>
    </row>
    <row r="27" spans="1:4" x14ac:dyDescent="0.15">
      <c r="A27">
        <v>20</v>
      </c>
      <c r="B27">
        <f t="shared" ca="1" si="6"/>
        <v>-6.8397650662572002E-2</v>
      </c>
      <c r="C27">
        <f t="shared" ca="1" si="5"/>
        <v>-4.1554953494412814</v>
      </c>
      <c r="D27">
        <f t="shared" ca="1" si="4"/>
        <v>-4.1490455890571241</v>
      </c>
    </row>
    <row r="28" spans="1:4" x14ac:dyDescent="0.15">
      <c r="A28">
        <v>21</v>
      </c>
      <c r="B28">
        <f t="shared" ca="1" si="6"/>
        <v>1.1244173520505576</v>
      </c>
      <c r="C28">
        <f t="shared" ca="1" si="5"/>
        <v>3.1186266638110154</v>
      </c>
      <c r="D28">
        <f t="shared" ca="1" si="4"/>
        <v>3.1250764241951727</v>
      </c>
    </row>
    <row r="29" spans="1:4" x14ac:dyDescent="0.15">
      <c r="A29">
        <v>22</v>
      </c>
      <c r="B29">
        <f t="shared" ca="1" si="6"/>
        <v>0.37542511109864207</v>
      </c>
      <c r="C29">
        <f t="shared" ca="1" si="5"/>
        <v>-1.1478753321633979</v>
      </c>
      <c r="D29">
        <f t="shared" ca="1" si="4"/>
        <v>-1.1414255717792405</v>
      </c>
    </row>
    <row r="30" spans="1:4" x14ac:dyDescent="0.15">
      <c r="A30">
        <v>23</v>
      </c>
      <c r="B30">
        <f t="shared" ca="1" si="6"/>
        <v>-1.09034377351127</v>
      </c>
      <c r="C30">
        <f t="shared" ca="1" si="5"/>
        <v>-0.56642080109400283</v>
      </c>
      <c r="D30">
        <f t="shared" ca="1" si="4"/>
        <v>-0.55997104070984549</v>
      </c>
    </row>
    <row r="31" spans="1:4" x14ac:dyDescent="0.15">
      <c r="A31">
        <v>24</v>
      </c>
      <c r="B31">
        <f t="shared" ca="1" si="6"/>
        <v>0.28971548881659054</v>
      </c>
      <c r="C31">
        <f t="shared" ca="1" si="5"/>
        <v>2.0450449943700195</v>
      </c>
      <c r="D31">
        <f t="shared" ca="1" si="4"/>
        <v>2.0514947547541769</v>
      </c>
    </row>
    <row r="32" spans="1:4" x14ac:dyDescent="0.15">
      <c r="A32">
        <v>25</v>
      </c>
      <c r="B32">
        <f t="shared" ca="1" si="6"/>
        <v>0.51146424253198453</v>
      </c>
      <c r="C32">
        <f t="shared" ca="1" si="5"/>
        <v>-0.84647528908972625</v>
      </c>
      <c r="D32">
        <f t="shared" ca="1" si="4"/>
        <v>-0.8400255287055689</v>
      </c>
    </row>
    <row r="33" spans="1:4" x14ac:dyDescent="0.15">
      <c r="A33">
        <v>26</v>
      </c>
      <c r="B33">
        <f t="shared" ca="1" si="6"/>
        <v>-0.44440725691535582</v>
      </c>
      <c r="C33">
        <f t="shared" ca="1" si="5"/>
        <v>-0.84856683227200425</v>
      </c>
      <c r="D33">
        <f t="shared" ca="1" si="4"/>
        <v>-0.8421170718878469</v>
      </c>
    </row>
    <row r="34" spans="1:4" x14ac:dyDescent="0.15">
      <c r="A34">
        <v>27</v>
      </c>
      <c r="B34">
        <f t="shared" ca="1" si="6"/>
        <v>0.19324525349427971</v>
      </c>
      <c r="C34">
        <f t="shared" ca="1" si="5"/>
        <v>1.2312925057630284</v>
      </c>
      <c r="D34">
        <f t="shared" ca="1" si="4"/>
        <v>1.2377422661471857</v>
      </c>
    </row>
    <row r="35" spans="1:4" x14ac:dyDescent="0.15">
      <c r="A35">
        <v>28</v>
      </c>
      <c r="B35">
        <f t="shared" ca="1" si="6"/>
        <v>-1.6615927189746043</v>
      </c>
      <c r="C35">
        <f t="shared" ca="1" si="5"/>
        <v>-2.3127780797409883</v>
      </c>
      <c r="D35">
        <f t="shared" ca="1" si="4"/>
        <v>-2.3063283193568309</v>
      </c>
    </row>
    <row r="36" spans="1:4" x14ac:dyDescent="0.15">
      <c r="A36">
        <v>29</v>
      </c>
      <c r="B36">
        <f t="shared" ca="1" si="6"/>
        <v>0.75715404045887724</v>
      </c>
      <c r="C36">
        <f t="shared" ca="1" si="5"/>
        <v>3.0911453032707144</v>
      </c>
      <c r="D36">
        <f t="shared" ca="1" si="4"/>
        <v>3.0975950636548717</v>
      </c>
    </row>
    <row r="37" spans="1:4" x14ac:dyDescent="0.15">
      <c r="A37">
        <v>30</v>
      </c>
      <c r="B37">
        <f t="shared" ca="1" si="6"/>
        <v>-2.1623599668936913</v>
      </c>
      <c r="C37">
        <f t="shared" ca="1" si="5"/>
        <v>-4.6420936665673755</v>
      </c>
      <c r="D37">
        <f t="shared" ca="1" si="4"/>
        <v>-4.6356439061832182</v>
      </c>
    </row>
    <row r="38" spans="1:4" x14ac:dyDescent="0.15">
      <c r="A38">
        <v>31</v>
      </c>
      <c r="B38">
        <f t="shared" ca="1" si="6"/>
        <v>-1.4180452622741262</v>
      </c>
      <c r="C38">
        <f t="shared" ca="1" si="5"/>
        <v>2.0744613311006619</v>
      </c>
      <c r="D38">
        <f t="shared" ca="1" si="4"/>
        <v>2.0809110914848192</v>
      </c>
    </row>
    <row r="39" spans="1:4" x14ac:dyDescent="0.15">
      <c r="A39">
        <v>32</v>
      </c>
      <c r="B39">
        <f t="shared" ca="1" si="6"/>
        <v>-2.8046585159274406</v>
      </c>
      <c r="C39">
        <f t="shared" ca="1" si="5"/>
        <v>-2.9073236451753988</v>
      </c>
      <c r="D39">
        <f t="shared" ca="1" si="4"/>
        <v>-2.9008738847912414</v>
      </c>
    </row>
    <row r="40" spans="1:4" x14ac:dyDescent="0.15">
      <c r="A40">
        <v>33</v>
      </c>
      <c r="B40">
        <f t="shared" ca="1" si="6"/>
        <v>-0.31370748479708954</v>
      </c>
      <c r="C40">
        <f t="shared" ca="1" si="5"/>
        <v>2.0561078498618697</v>
      </c>
      <c r="D40">
        <f t="shared" ca="1" si="4"/>
        <v>2.062557610246027</v>
      </c>
    </row>
    <row r="41" spans="1:4" x14ac:dyDescent="0.15">
      <c r="A41">
        <v>34</v>
      </c>
      <c r="B41">
        <f t="shared" ca="1" si="6"/>
        <v>-1.8568848950108032</v>
      </c>
      <c r="C41">
        <f t="shared" ca="1" si="5"/>
        <v>-3.9732578291092837</v>
      </c>
      <c r="D41">
        <f t="shared" ca="1" si="4"/>
        <v>-3.9668080687251264</v>
      </c>
    </row>
    <row r="42" spans="1:4" x14ac:dyDescent="0.15">
      <c r="A42">
        <v>35</v>
      </c>
      <c r="B42">
        <f t="shared" ca="1" si="6"/>
        <v>-0.22058911794377892</v>
      </c>
      <c r="C42">
        <f t="shared" ca="1" si="5"/>
        <v>1.9110245092528848</v>
      </c>
      <c r="D42">
        <f t="shared" ca="1" si="4"/>
        <v>1.9174742696370422</v>
      </c>
    </row>
    <row r="43" spans="1:4" x14ac:dyDescent="0.15">
      <c r="A43">
        <v>36</v>
      </c>
      <c r="B43">
        <f t="shared" ca="1" si="6"/>
        <v>-1.9974628343786018</v>
      </c>
      <c r="C43">
        <f t="shared" ca="1" si="5"/>
        <v>-3.381893386561412</v>
      </c>
      <c r="D43">
        <f t="shared" ca="1" si="4"/>
        <v>-3.3754436261772547</v>
      </c>
    </row>
    <row r="44" spans="1:4" x14ac:dyDescent="0.15">
      <c r="A44">
        <v>37</v>
      </c>
      <c r="B44">
        <f t="shared" ca="1" si="6"/>
        <v>0.39778907247940704</v>
      </c>
      <c r="C44">
        <f t="shared" ca="1" si="5"/>
        <v>2.7959605510221883</v>
      </c>
      <c r="D44">
        <f t="shared" ca="1" si="4"/>
        <v>2.8024103114063457</v>
      </c>
    </row>
    <row r="45" spans="1:4" x14ac:dyDescent="0.15">
      <c r="A45">
        <v>38</v>
      </c>
      <c r="B45">
        <f t="shared" ca="1" si="6"/>
        <v>-1.972274811168103</v>
      </c>
      <c r="C45">
        <f t="shared" ca="1" si="5"/>
        <v>-4.2871171563320738</v>
      </c>
      <c r="D45">
        <f t="shared" ca="1" si="4"/>
        <v>-4.2806673959479165</v>
      </c>
    </row>
    <row r="46" spans="1:4" x14ac:dyDescent="0.15">
      <c r="A46">
        <v>39</v>
      </c>
      <c r="B46">
        <f t="shared" ca="1" si="6"/>
        <v>0.53892752483546902</v>
      </c>
      <c r="C46">
        <f t="shared" ca="1" si="5"/>
        <v>3.4608949445854695</v>
      </c>
      <c r="D46">
        <f t="shared" ca="1" si="4"/>
        <v>3.4673447049696269</v>
      </c>
    </row>
    <row r="47" spans="1:4" x14ac:dyDescent="0.15">
      <c r="A47">
        <v>40</v>
      </c>
      <c r="B47">
        <f t="shared" ca="1" si="6"/>
        <v>1.409893032244931</v>
      </c>
      <c r="C47">
        <f t="shared" ca="1" si="5"/>
        <v>-1.0657600800924714</v>
      </c>
      <c r="D47">
        <f t="shared" ca="1" si="4"/>
        <v>-1.059310319708314</v>
      </c>
    </row>
    <row r="48" spans="1:4" x14ac:dyDescent="0.15">
      <c r="A48">
        <v>41</v>
      </c>
      <c r="B48">
        <f t="shared" ca="1" si="6"/>
        <v>-0.82430057366049514</v>
      </c>
      <c r="C48">
        <f t="shared" ca="1" si="5"/>
        <v>-2.1721267432269831</v>
      </c>
      <c r="D48">
        <f t="shared" ca="1" si="4"/>
        <v>-2.1656769828428257</v>
      </c>
    </row>
    <row r="49" spans="1:4" x14ac:dyDescent="0.15">
      <c r="A49">
        <v>42</v>
      </c>
      <c r="B49">
        <f t="shared" ca="1" si="6"/>
        <v>1.3706455453957445</v>
      </c>
      <c r="C49">
        <f t="shared" ca="1" si="5"/>
        <v>3.7111400201748257</v>
      </c>
      <c r="D49">
        <f t="shared" ca="1" si="4"/>
        <v>3.717589780558983</v>
      </c>
    </row>
    <row r="50" spans="1:4" x14ac:dyDescent="0.15">
      <c r="A50">
        <v>43</v>
      </c>
      <c r="B50">
        <f t="shared" ca="1" si="6"/>
        <v>1.6401545852938626</v>
      </c>
      <c r="C50">
        <f t="shared" ca="1" si="5"/>
        <v>-0.88355514001505098</v>
      </c>
      <c r="D50">
        <f t="shared" ca="1" si="4"/>
        <v>-0.87710537963089363</v>
      </c>
    </row>
    <row r="51" spans="1:4" x14ac:dyDescent="0.15">
      <c r="A51">
        <v>44</v>
      </c>
      <c r="B51">
        <f t="shared" ca="1" si="6"/>
        <v>5.2485529507901363E-2</v>
      </c>
      <c r="C51">
        <f t="shared" ca="1" si="5"/>
        <v>-0.84613444051795006</v>
      </c>
      <c r="D51">
        <f t="shared" ca="1" si="4"/>
        <v>-0.83968468013379272</v>
      </c>
    </row>
    <row r="52" spans="1:4" x14ac:dyDescent="0.15">
      <c r="A52">
        <v>45</v>
      </c>
      <c r="B52">
        <f t="shared" ca="1" si="6"/>
        <v>-0.30947684999297237</v>
      </c>
      <c r="C52">
        <f t="shared" ca="1" si="5"/>
        <v>1.0984310884112323</v>
      </c>
      <c r="D52">
        <f t="shared" ca="1" si="4"/>
        <v>1.1048808487953896</v>
      </c>
    </row>
    <row r="53" spans="1:4" x14ac:dyDescent="0.15">
      <c r="A53">
        <v>46</v>
      </c>
      <c r="B53">
        <f t="shared" ca="1" si="6"/>
        <v>-1.5480351034784581</v>
      </c>
      <c r="C53">
        <f t="shared" ca="1" si="5"/>
        <v>-1.0984782219304827</v>
      </c>
      <c r="D53">
        <f t="shared" ca="1" si="4"/>
        <v>-1.0920284615463254</v>
      </c>
    </row>
    <row r="54" spans="1:4" x14ac:dyDescent="0.15">
      <c r="A54">
        <v>47</v>
      </c>
      <c r="B54">
        <f t="shared" ca="1" si="6"/>
        <v>-1.695381681927389</v>
      </c>
      <c r="C54">
        <f t="shared" ca="1" si="5"/>
        <v>3.8534787600931264E-2</v>
      </c>
      <c r="D54">
        <f t="shared" ca="1" si="4"/>
        <v>4.4984547985088635E-2</v>
      </c>
    </row>
    <row r="55" spans="1:4" x14ac:dyDescent="0.15">
      <c r="A55">
        <v>48</v>
      </c>
      <c r="B55">
        <f t="shared" ca="1" si="6"/>
        <v>-0.27448340068528543</v>
      </c>
      <c r="C55">
        <f t="shared" ca="1" si="5"/>
        <v>0.53628119268970798</v>
      </c>
      <c r="D55">
        <f t="shared" ca="1" si="4"/>
        <v>0.54273095307386532</v>
      </c>
    </row>
    <row r="56" spans="1:4" x14ac:dyDescent="0.15">
      <c r="A56">
        <v>49</v>
      </c>
      <c r="B56">
        <f t="shared" ca="1" si="6"/>
        <v>4.287998212290877E-2</v>
      </c>
      <c r="C56">
        <f t="shared" ca="1" si="5"/>
        <v>-1.1261351107208704</v>
      </c>
      <c r="D56">
        <f t="shared" ca="1" si="4"/>
        <v>-1.119685350336713</v>
      </c>
    </row>
    <row r="57" spans="1:4" x14ac:dyDescent="0.15">
      <c r="A57">
        <v>50</v>
      </c>
      <c r="B57">
        <f t="shared" ca="1" si="6"/>
        <v>-0.7049078163414626</v>
      </c>
      <c r="C57">
        <f t="shared" ca="1" si="5"/>
        <v>-1.0076868537180008</v>
      </c>
      <c r="D57">
        <f t="shared" ca="1" si="4"/>
        <v>-1.0012370933338435</v>
      </c>
    </row>
    <row r="74" spans="2:12" x14ac:dyDescent="0.15">
      <c r="B74" t="s">
        <v>21</v>
      </c>
      <c r="C74" t="s">
        <v>22</v>
      </c>
      <c r="D74" t="s">
        <v>23</v>
      </c>
      <c r="E74" t="s">
        <v>24</v>
      </c>
      <c r="F74" t="s">
        <v>25</v>
      </c>
      <c r="G74" t="s">
        <v>26</v>
      </c>
      <c r="H74" t="s">
        <v>27</v>
      </c>
      <c r="I74" t="s">
        <v>28</v>
      </c>
      <c r="J74" t="s">
        <v>29</v>
      </c>
      <c r="K74" t="s">
        <v>30</v>
      </c>
      <c r="L74" t="s">
        <v>31</v>
      </c>
    </row>
    <row r="75" spans="2:12" x14ac:dyDescent="0.15">
      <c r="B75">
        <f t="shared" ref="B75:B125" ca="1" si="7">C7</f>
        <v>2.6472451567434305</v>
      </c>
    </row>
    <row r="76" spans="2:12" x14ac:dyDescent="0.15">
      <c r="B76">
        <f t="shared" ca="1" si="7"/>
        <v>-0.65001229547424255</v>
      </c>
      <c r="C76">
        <f ca="1">B75</f>
        <v>2.6472451567434305</v>
      </c>
    </row>
    <row r="77" spans="2:12" x14ac:dyDescent="0.15">
      <c r="B77">
        <f t="shared" ca="1" si="7"/>
        <v>-1.3174993156875869</v>
      </c>
      <c r="C77">
        <f t="shared" ref="C77:C125" ca="1" si="8">B76</f>
        <v>-0.65001229547424255</v>
      </c>
      <c r="D77">
        <f ca="1">B75</f>
        <v>2.6472451567434305</v>
      </c>
    </row>
    <row r="78" spans="2:12" x14ac:dyDescent="0.15">
      <c r="B78">
        <f t="shared" ca="1" si="7"/>
        <v>1.220985498920987</v>
      </c>
      <c r="C78">
        <f t="shared" ca="1" si="8"/>
        <v>-1.3174993156875869</v>
      </c>
      <c r="D78">
        <f t="shared" ref="D78:D125" ca="1" si="9">B76</f>
        <v>-0.65001229547424255</v>
      </c>
      <c r="E78">
        <f ca="1">B75</f>
        <v>2.6472451567434305</v>
      </c>
    </row>
    <row r="79" spans="2:12" x14ac:dyDescent="0.15">
      <c r="B79">
        <f t="shared" ca="1" si="7"/>
        <v>-0.18438006579810901</v>
      </c>
      <c r="C79">
        <f t="shared" ca="1" si="8"/>
        <v>1.220985498920987</v>
      </c>
      <c r="D79">
        <f t="shared" ca="1" si="9"/>
        <v>-1.3174993156875869</v>
      </c>
      <c r="E79">
        <f t="shared" ref="E79:E125" ca="1" si="10">B76</f>
        <v>-0.65001229547424255</v>
      </c>
      <c r="F79">
        <f ca="1">B75</f>
        <v>2.6472451567434305</v>
      </c>
    </row>
    <row r="80" spans="2:12" x14ac:dyDescent="0.15">
      <c r="B80">
        <f t="shared" ca="1" si="7"/>
        <v>-1.1755996216675815</v>
      </c>
      <c r="C80">
        <f t="shared" ca="1" si="8"/>
        <v>-0.18438006579810901</v>
      </c>
      <c r="D80">
        <f t="shared" ca="1" si="9"/>
        <v>1.220985498920987</v>
      </c>
      <c r="E80">
        <f t="shared" ca="1" si="10"/>
        <v>-1.3174993156875869</v>
      </c>
      <c r="F80">
        <f t="shared" ref="F80:F125" ca="1" si="11">B76</f>
        <v>-0.65001229547424255</v>
      </c>
      <c r="G80">
        <f ca="1">B75</f>
        <v>2.6472451567434305</v>
      </c>
    </row>
    <row r="81" spans="2:12" x14ac:dyDescent="0.15">
      <c r="B81">
        <f t="shared" ca="1" si="7"/>
        <v>5.455279344884445E-2</v>
      </c>
      <c r="C81">
        <f t="shared" ca="1" si="8"/>
        <v>-1.1755996216675815</v>
      </c>
      <c r="D81">
        <f t="shared" ca="1" si="9"/>
        <v>-0.18438006579810901</v>
      </c>
      <c r="E81">
        <f t="shared" ca="1" si="10"/>
        <v>1.220985498920987</v>
      </c>
      <c r="F81">
        <f t="shared" ca="1" si="11"/>
        <v>-1.3174993156875869</v>
      </c>
      <c r="G81">
        <f t="shared" ref="G81:G125" ca="1" si="12">B76</f>
        <v>-0.65001229547424255</v>
      </c>
      <c r="H81">
        <f ca="1">B75</f>
        <v>2.6472451567434305</v>
      </c>
    </row>
    <row r="82" spans="2:12" x14ac:dyDescent="0.15">
      <c r="B82">
        <f t="shared" ca="1" si="7"/>
        <v>1.4480752635587617</v>
      </c>
      <c r="C82">
        <f t="shared" ca="1" si="8"/>
        <v>5.455279344884445E-2</v>
      </c>
      <c r="D82">
        <f t="shared" ca="1" si="9"/>
        <v>-1.1755996216675815</v>
      </c>
      <c r="E82">
        <f t="shared" ca="1" si="10"/>
        <v>-0.18438006579810901</v>
      </c>
      <c r="F82">
        <f t="shared" ca="1" si="11"/>
        <v>1.220985498920987</v>
      </c>
      <c r="G82">
        <f t="shared" ca="1" si="12"/>
        <v>-1.3174993156875869</v>
      </c>
      <c r="H82">
        <f t="shared" ref="H82:H125" ca="1" si="13">B76</f>
        <v>-0.65001229547424255</v>
      </c>
      <c r="I82">
        <f ca="1">B75</f>
        <v>2.6472451567434305</v>
      </c>
    </row>
    <row r="83" spans="2:12" x14ac:dyDescent="0.15">
      <c r="B83">
        <f t="shared" ca="1" si="7"/>
        <v>-0.37827555801754587</v>
      </c>
      <c r="C83">
        <f t="shared" ca="1" si="8"/>
        <v>1.4480752635587617</v>
      </c>
      <c r="D83">
        <f t="shared" ca="1" si="9"/>
        <v>5.455279344884445E-2</v>
      </c>
      <c r="E83">
        <f t="shared" ca="1" si="10"/>
        <v>-1.1755996216675815</v>
      </c>
      <c r="F83">
        <f t="shared" ca="1" si="11"/>
        <v>-0.18438006579810901</v>
      </c>
      <c r="G83">
        <f t="shared" ca="1" si="12"/>
        <v>1.220985498920987</v>
      </c>
      <c r="H83">
        <f t="shared" ca="1" si="13"/>
        <v>-1.3174993156875869</v>
      </c>
      <c r="I83">
        <f t="shared" ref="I83:I125" ca="1" si="14">B76</f>
        <v>-0.65001229547424255</v>
      </c>
      <c r="J83">
        <f ca="1">B75</f>
        <v>2.6472451567434305</v>
      </c>
    </row>
    <row r="84" spans="2:12" x14ac:dyDescent="0.15">
      <c r="B84">
        <f t="shared" ca="1" si="7"/>
        <v>-0.926442053859032</v>
      </c>
      <c r="C84">
        <f t="shared" ca="1" si="8"/>
        <v>-0.37827555801754587</v>
      </c>
      <c r="D84">
        <f t="shared" ca="1" si="9"/>
        <v>1.4480752635587617</v>
      </c>
      <c r="E84">
        <f t="shared" ca="1" si="10"/>
        <v>5.455279344884445E-2</v>
      </c>
      <c r="F84">
        <f t="shared" ca="1" si="11"/>
        <v>-1.1755996216675815</v>
      </c>
      <c r="G84">
        <f t="shared" ca="1" si="12"/>
        <v>-0.18438006579810901</v>
      </c>
      <c r="H84">
        <f t="shared" ca="1" si="13"/>
        <v>1.220985498920987</v>
      </c>
      <c r="I84">
        <f t="shared" ca="1" si="14"/>
        <v>-1.3174993156875869</v>
      </c>
      <c r="J84">
        <f t="shared" ref="J84:J125" ca="1" si="15">B76</f>
        <v>-0.65001229547424255</v>
      </c>
      <c r="K84">
        <f ca="1">B75</f>
        <v>2.6472451567434305</v>
      </c>
    </row>
    <row r="85" spans="2:12" x14ac:dyDescent="0.15">
      <c r="B85">
        <f t="shared" ca="1" si="7"/>
        <v>1.1918799051281512</v>
      </c>
      <c r="C85">
        <f t="shared" ca="1" si="8"/>
        <v>-0.926442053859032</v>
      </c>
      <c r="D85">
        <f t="shared" ca="1" si="9"/>
        <v>-0.37827555801754587</v>
      </c>
      <c r="E85">
        <f t="shared" ca="1" si="10"/>
        <v>1.4480752635587617</v>
      </c>
      <c r="F85">
        <f t="shared" ca="1" si="11"/>
        <v>5.455279344884445E-2</v>
      </c>
      <c r="G85">
        <f t="shared" ca="1" si="12"/>
        <v>-1.1755996216675815</v>
      </c>
      <c r="H85">
        <f t="shared" ca="1" si="13"/>
        <v>-0.18438006579810901</v>
      </c>
      <c r="I85">
        <f t="shared" ca="1" si="14"/>
        <v>1.220985498920987</v>
      </c>
      <c r="J85">
        <f t="shared" ca="1" si="15"/>
        <v>-1.3174993156875869</v>
      </c>
      <c r="K85">
        <f t="shared" ref="K85:K125" ca="1" si="16">B76</f>
        <v>-0.65001229547424255</v>
      </c>
      <c r="L85">
        <f ca="1">B75</f>
        <v>2.6472451567434305</v>
      </c>
    </row>
    <row r="86" spans="2:12" x14ac:dyDescent="0.15">
      <c r="B86">
        <f t="shared" ca="1" si="7"/>
        <v>0.23118884280592705</v>
      </c>
      <c r="C86">
        <f t="shared" ca="1" si="8"/>
        <v>1.1918799051281512</v>
      </c>
      <c r="D86">
        <f t="shared" ca="1" si="9"/>
        <v>-0.926442053859032</v>
      </c>
      <c r="E86">
        <f t="shared" ca="1" si="10"/>
        <v>-0.37827555801754587</v>
      </c>
      <c r="F86">
        <f t="shared" ca="1" si="11"/>
        <v>1.4480752635587617</v>
      </c>
      <c r="G86">
        <f t="shared" ca="1" si="12"/>
        <v>5.455279344884445E-2</v>
      </c>
      <c r="H86">
        <f t="shared" ca="1" si="13"/>
        <v>-1.1755996216675815</v>
      </c>
      <c r="I86">
        <f t="shared" ca="1" si="14"/>
        <v>-0.18438006579810901</v>
      </c>
      <c r="J86">
        <f t="shared" ca="1" si="15"/>
        <v>1.220985498920987</v>
      </c>
      <c r="K86">
        <f t="shared" ca="1" si="16"/>
        <v>-1.3174993156875869</v>
      </c>
      <c r="L86">
        <f t="shared" ref="L86:L125" ca="1" si="17">B76</f>
        <v>-0.65001229547424255</v>
      </c>
    </row>
    <row r="87" spans="2:12" x14ac:dyDescent="0.15">
      <c r="B87">
        <f t="shared" ca="1" si="7"/>
        <v>3.8812314502490479</v>
      </c>
      <c r="C87">
        <f t="shared" ca="1" si="8"/>
        <v>0.23118884280592705</v>
      </c>
      <c r="D87">
        <f t="shared" ca="1" si="9"/>
        <v>1.1918799051281512</v>
      </c>
      <c r="E87">
        <f t="shared" ca="1" si="10"/>
        <v>-0.926442053859032</v>
      </c>
      <c r="F87">
        <f t="shared" ca="1" si="11"/>
        <v>-0.37827555801754587</v>
      </c>
      <c r="G87">
        <f t="shared" ca="1" si="12"/>
        <v>1.4480752635587617</v>
      </c>
      <c r="H87">
        <f t="shared" ca="1" si="13"/>
        <v>5.455279344884445E-2</v>
      </c>
      <c r="I87">
        <f t="shared" ca="1" si="14"/>
        <v>-1.1755996216675815</v>
      </c>
      <c r="J87">
        <f t="shared" ca="1" si="15"/>
        <v>-0.18438006579810901</v>
      </c>
      <c r="K87">
        <f t="shared" ca="1" si="16"/>
        <v>1.220985498920987</v>
      </c>
      <c r="L87">
        <f t="shared" ca="1" si="17"/>
        <v>-1.3174993156875869</v>
      </c>
    </row>
    <row r="88" spans="2:12" x14ac:dyDescent="0.15">
      <c r="B88">
        <f t="shared" ca="1" si="7"/>
        <v>-3.6705094921448138</v>
      </c>
      <c r="C88">
        <f t="shared" ca="1" si="8"/>
        <v>3.8812314502490479</v>
      </c>
      <c r="D88">
        <f t="shared" ca="1" si="9"/>
        <v>0.23118884280592705</v>
      </c>
      <c r="E88">
        <f t="shared" ca="1" si="10"/>
        <v>1.1918799051281512</v>
      </c>
      <c r="F88">
        <f t="shared" ca="1" si="11"/>
        <v>-0.926442053859032</v>
      </c>
      <c r="G88">
        <f t="shared" ca="1" si="12"/>
        <v>-0.37827555801754587</v>
      </c>
      <c r="H88">
        <f t="shared" ca="1" si="13"/>
        <v>1.4480752635587617</v>
      </c>
      <c r="I88">
        <f t="shared" ca="1" si="14"/>
        <v>5.455279344884445E-2</v>
      </c>
      <c r="J88">
        <f t="shared" ca="1" si="15"/>
        <v>-1.1755996216675815</v>
      </c>
      <c r="K88">
        <f t="shared" ca="1" si="16"/>
        <v>-0.18438006579810901</v>
      </c>
      <c r="L88">
        <f t="shared" ca="1" si="17"/>
        <v>1.220985498920987</v>
      </c>
    </row>
    <row r="89" spans="2:12" x14ac:dyDescent="0.15">
      <c r="B89">
        <f t="shared" ca="1" si="7"/>
        <v>1.8862162864987499</v>
      </c>
      <c r="C89">
        <f t="shared" ca="1" si="8"/>
        <v>-3.6705094921448138</v>
      </c>
      <c r="D89">
        <f t="shared" ca="1" si="9"/>
        <v>3.8812314502490479</v>
      </c>
      <c r="E89">
        <f t="shared" ca="1" si="10"/>
        <v>0.23118884280592705</v>
      </c>
      <c r="F89">
        <f t="shared" ca="1" si="11"/>
        <v>1.1918799051281512</v>
      </c>
      <c r="G89">
        <f t="shared" ca="1" si="12"/>
        <v>-0.926442053859032</v>
      </c>
      <c r="H89">
        <f t="shared" ca="1" si="13"/>
        <v>-0.37827555801754587</v>
      </c>
      <c r="I89">
        <f t="shared" ca="1" si="14"/>
        <v>1.4480752635587617</v>
      </c>
      <c r="J89">
        <f t="shared" ca="1" si="15"/>
        <v>5.455279344884445E-2</v>
      </c>
      <c r="K89">
        <f t="shared" ca="1" si="16"/>
        <v>-1.1755996216675815</v>
      </c>
      <c r="L89">
        <f t="shared" ca="1" si="17"/>
        <v>-0.18438006579810901</v>
      </c>
    </row>
    <row r="90" spans="2:12" x14ac:dyDescent="0.15">
      <c r="B90">
        <f t="shared" ca="1" si="7"/>
        <v>2.8051982011455814</v>
      </c>
      <c r="C90">
        <f t="shared" ca="1" si="8"/>
        <v>1.8862162864987499</v>
      </c>
      <c r="D90">
        <f t="shared" ca="1" si="9"/>
        <v>-3.6705094921448138</v>
      </c>
      <c r="E90">
        <f t="shared" ca="1" si="10"/>
        <v>3.8812314502490479</v>
      </c>
      <c r="F90">
        <f t="shared" ca="1" si="11"/>
        <v>0.23118884280592705</v>
      </c>
      <c r="G90">
        <f t="shared" ca="1" si="12"/>
        <v>1.1918799051281512</v>
      </c>
      <c r="H90">
        <f t="shared" ca="1" si="13"/>
        <v>-0.926442053859032</v>
      </c>
      <c r="I90">
        <f t="shared" ca="1" si="14"/>
        <v>-0.37827555801754587</v>
      </c>
      <c r="J90">
        <f t="shared" ca="1" si="15"/>
        <v>1.4480752635587617</v>
      </c>
      <c r="K90">
        <f t="shared" ca="1" si="16"/>
        <v>5.455279344884445E-2</v>
      </c>
      <c r="L90">
        <f t="shared" ca="1" si="17"/>
        <v>-1.1755996216675815</v>
      </c>
    </row>
    <row r="91" spans="2:12" x14ac:dyDescent="0.15">
      <c r="B91">
        <f t="shared" ca="1" si="7"/>
        <v>-1.7949779717558059</v>
      </c>
      <c r="C91">
        <f t="shared" ca="1" si="8"/>
        <v>2.8051982011455814</v>
      </c>
      <c r="D91">
        <f t="shared" ca="1" si="9"/>
        <v>1.8862162864987499</v>
      </c>
      <c r="E91">
        <f t="shared" ca="1" si="10"/>
        <v>-3.6705094921448138</v>
      </c>
      <c r="F91">
        <f t="shared" ca="1" si="11"/>
        <v>3.8812314502490479</v>
      </c>
      <c r="G91">
        <f t="shared" ca="1" si="12"/>
        <v>0.23118884280592705</v>
      </c>
      <c r="H91">
        <f t="shared" ca="1" si="13"/>
        <v>1.1918799051281512</v>
      </c>
      <c r="I91">
        <f t="shared" ca="1" si="14"/>
        <v>-0.926442053859032</v>
      </c>
      <c r="J91">
        <f t="shared" ca="1" si="15"/>
        <v>-0.37827555801754587</v>
      </c>
      <c r="K91">
        <f t="shared" ca="1" si="16"/>
        <v>1.4480752635587617</v>
      </c>
      <c r="L91">
        <f t="shared" ca="1" si="17"/>
        <v>5.455279344884445E-2</v>
      </c>
    </row>
    <row r="92" spans="2:12" x14ac:dyDescent="0.15">
      <c r="B92">
        <f t="shared" ca="1" si="7"/>
        <v>1.8762088371728252</v>
      </c>
      <c r="C92">
        <f t="shared" ca="1" si="8"/>
        <v>-1.7949779717558059</v>
      </c>
      <c r="D92">
        <f t="shared" ca="1" si="9"/>
        <v>2.8051982011455814</v>
      </c>
      <c r="E92">
        <f t="shared" ca="1" si="10"/>
        <v>1.8862162864987499</v>
      </c>
      <c r="F92">
        <f t="shared" ca="1" si="11"/>
        <v>-3.6705094921448138</v>
      </c>
      <c r="G92">
        <f t="shared" ca="1" si="12"/>
        <v>3.8812314502490479</v>
      </c>
      <c r="H92">
        <f t="shared" ca="1" si="13"/>
        <v>0.23118884280592705</v>
      </c>
      <c r="I92">
        <f t="shared" ca="1" si="14"/>
        <v>1.1918799051281512</v>
      </c>
      <c r="J92">
        <f t="shared" ca="1" si="15"/>
        <v>-0.926442053859032</v>
      </c>
      <c r="K92">
        <f t="shared" ca="1" si="16"/>
        <v>-0.37827555801754587</v>
      </c>
      <c r="L92">
        <f t="shared" ca="1" si="17"/>
        <v>1.4480752635587617</v>
      </c>
    </row>
    <row r="93" spans="2:12" x14ac:dyDescent="0.15">
      <c r="B93">
        <f t="shared" ca="1" si="7"/>
        <v>-2.3200063338121475</v>
      </c>
      <c r="C93">
        <f t="shared" ca="1" si="8"/>
        <v>1.8762088371728252</v>
      </c>
      <c r="D93">
        <f t="shared" ca="1" si="9"/>
        <v>-1.7949779717558059</v>
      </c>
      <c r="E93">
        <f t="shared" ca="1" si="10"/>
        <v>2.8051982011455814</v>
      </c>
      <c r="F93">
        <f t="shared" ca="1" si="11"/>
        <v>1.8862162864987499</v>
      </c>
      <c r="G93">
        <f t="shared" ca="1" si="12"/>
        <v>-3.6705094921448138</v>
      </c>
      <c r="H93">
        <f t="shared" ca="1" si="13"/>
        <v>3.8812314502490479</v>
      </c>
      <c r="I93">
        <f t="shared" ca="1" si="14"/>
        <v>0.23118884280592705</v>
      </c>
      <c r="J93">
        <f t="shared" ca="1" si="15"/>
        <v>1.1918799051281512</v>
      </c>
      <c r="K93">
        <f t="shared" ca="1" si="16"/>
        <v>-0.926442053859032</v>
      </c>
      <c r="L93">
        <f t="shared" ca="1" si="17"/>
        <v>-0.37827555801754587</v>
      </c>
    </row>
    <row r="94" spans="2:12" x14ac:dyDescent="0.15">
      <c r="B94">
        <f t="shared" ca="1" si="7"/>
        <v>4.9462109088067372</v>
      </c>
      <c r="C94">
        <f t="shared" ca="1" si="8"/>
        <v>-2.3200063338121475</v>
      </c>
      <c r="D94">
        <f t="shared" ca="1" si="9"/>
        <v>1.8762088371728252</v>
      </c>
      <c r="E94">
        <f t="shared" ca="1" si="10"/>
        <v>-1.7949779717558059</v>
      </c>
      <c r="F94">
        <f t="shared" ca="1" si="11"/>
        <v>2.8051982011455814</v>
      </c>
      <c r="G94">
        <f t="shared" ca="1" si="12"/>
        <v>1.8862162864987499</v>
      </c>
      <c r="H94">
        <f t="shared" ca="1" si="13"/>
        <v>-3.6705094921448138</v>
      </c>
      <c r="I94">
        <f t="shared" ca="1" si="14"/>
        <v>3.8812314502490479</v>
      </c>
      <c r="J94">
        <f t="shared" ca="1" si="15"/>
        <v>0.23118884280592705</v>
      </c>
      <c r="K94">
        <f t="shared" ca="1" si="16"/>
        <v>1.1918799051281512</v>
      </c>
      <c r="L94">
        <f t="shared" ca="1" si="17"/>
        <v>-0.926442053859032</v>
      </c>
    </row>
    <row r="95" spans="2:12" x14ac:dyDescent="0.15">
      <c r="B95">
        <f t="shared" ca="1" si="7"/>
        <v>-4.1554953494412814</v>
      </c>
      <c r="C95">
        <f t="shared" ca="1" si="8"/>
        <v>4.9462109088067372</v>
      </c>
      <c r="D95">
        <f t="shared" ca="1" si="9"/>
        <v>-2.3200063338121475</v>
      </c>
      <c r="E95">
        <f t="shared" ca="1" si="10"/>
        <v>1.8762088371728252</v>
      </c>
      <c r="F95">
        <f t="shared" ca="1" si="11"/>
        <v>-1.7949779717558059</v>
      </c>
      <c r="G95">
        <f t="shared" ca="1" si="12"/>
        <v>2.8051982011455814</v>
      </c>
      <c r="H95">
        <f t="shared" ca="1" si="13"/>
        <v>1.8862162864987499</v>
      </c>
      <c r="I95">
        <f t="shared" ca="1" si="14"/>
        <v>-3.6705094921448138</v>
      </c>
      <c r="J95">
        <f t="shared" ca="1" si="15"/>
        <v>3.8812314502490479</v>
      </c>
      <c r="K95">
        <f t="shared" ca="1" si="16"/>
        <v>0.23118884280592705</v>
      </c>
      <c r="L95">
        <f t="shared" ca="1" si="17"/>
        <v>1.1918799051281512</v>
      </c>
    </row>
    <row r="96" spans="2:12" x14ac:dyDescent="0.15">
      <c r="B96">
        <f t="shared" ca="1" si="7"/>
        <v>3.1186266638110154</v>
      </c>
      <c r="C96">
        <f t="shared" ca="1" si="8"/>
        <v>-4.1554953494412814</v>
      </c>
      <c r="D96">
        <f t="shared" ca="1" si="9"/>
        <v>4.9462109088067372</v>
      </c>
      <c r="E96">
        <f t="shared" ca="1" si="10"/>
        <v>-2.3200063338121475</v>
      </c>
      <c r="F96">
        <f t="shared" ca="1" si="11"/>
        <v>1.8762088371728252</v>
      </c>
      <c r="G96">
        <f t="shared" ca="1" si="12"/>
        <v>-1.7949779717558059</v>
      </c>
      <c r="H96">
        <f t="shared" ca="1" si="13"/>
        <v>2.8051982011455814</v>
      </c>
      <c r="I96">
        <f t="shared" ca="1" si="14"/>
        <v>1.8862162864987499</v>
      </c>
      <c r="J96">
        <f t="shared" ca="1" si="15"/>
        <v>-3.6705094921448138</v>
      </c>
      <c r="K96">
        <f t="shared" ca="1" si="16"/>
        <v>3.8812314502490479</v>
      </c>
      <c r="L96">
        <f t="shared" ca="1" si="17"/>
        <v>0.23118884280592705</v>
      </c>
    </row>
    <row r="97" spans="2:12" x14ac:dyDescent="0.15">
      <c r="B97">
        <f t="shared" ca="1" si="7"/>
        <v>-1.1478753321633979</v>
      </c>
      <c r="C97">
        <f t="shared" ca="1" si="8"/>
        <v>3.1186266638110154</v>
      </c>
      <c r="D97">
        <f t="shared" ca="1" si="9"/>
        <v>-4.1554953494412814</v>
      </c>
      <c r="E97">
        <f t="shared" ca="1" si="10"/>
        <v>4.9462109088067372</v>
      </c>
      <c r="F97">
        <f t="shared" ca="1" si="11"/>
        <v>-2.3200063338121475</v>
      </c>
      <c r="G97">
        <f t="shared" ca="1" si="12"/>
        <v>1.8762088371728252</v>
      </c>
      <c r="H97">
        <f t="shared" ca="1" si="13"/>
        <v>-1.7949779717558059</v>
      </c>
      <c r="I97">
        <f t="shared" ca="1" si="14"/>
        <v>2.8051982011455814</v>
      </c>
      <c r="J97">
        <f t="shared" ca="1" si="15"/>
        <v>1.8862162864987499</v>
      </c>
      <c r="K97">
        <f t="shared" ca="1" si="16"/>
        <v>-3.6705094921448138</v>
      </c>
      <c r="L97">
        <f t="shared" ca="1" si="17"/>
        <v>3.8812314502490479</v>
      </c>
    </row>
    <row r="98" spans="2:12" x14ac:dyDescent="0.15">
      <c r="B98">
        <f t="shared" ca="1" si="7"/>
        <v>-0.56642080109400283</v>
      </c>
      <c r="C98">
        <f t="shared" ca="1" si="8"/>
        <v>-1.1478753321633979</v>
      </c>
      <c r="D98">
        <f t="shared" ca="1" si="9"/>
        <v>3.1186266638110154</v>
      </c>
      <c r="E98">
        <f t="shared" ca="1" si="10"/>
        <v>-4.1554953494412814</v>
      </c>
      <c r="F98">
        <f t="shared" ca="1" si="11"/>
        <v>4.9462109088067372</v>
      </c>
      <c r="G98">
        <f t="shared" ca="1" si="12"/>
        <v>-2.3200063338121475</v>
      </c>
      <c r="H98">
        <f t="shared" ca="1" si="13"/>
        <v>1.8762088371728252</v>
      </c>
      <c r="I98">
        <f t="shared" ca="1" si="14"/>
        <v>-1.7949779717558059</v>
      </c>
      <c r="J98">
        <f t="shared" ca="1" si="15"/>
        <v>2.8051982011455814</v>
      </c>
      <c r="K98">
        <f t="shared" ca="1" si="16"/>
        <v>1.8862162864987499</v>
      </c>
      <c r="L98">
        <f t="shared" ca="1" si="17"/>
        <v>-3.6705094921448138</v>
      </c>
    </row>
    <row r="99" spans="2:12" x14ac:dyDescent="0.15">
      <c r="B99">
        <f t="shared" ca="1" si="7"/>
        <v>2.0450449943700195</v>
      </c>
      <c r="C99">
        <f t="shared" ca="1" si="8"/>
        <v>-0.56642080109400283</v>
      </c>
      <c r="D99">
        <f t="shared" ca="1" si="9"/>
        <v>-1.1478753321633979</v>
      </c>
      <c r="E99">
        <f t="shared" ca="1" si="10"/>
        <v>3.1186266638110154</v>
      </c>
      <c r="F99">
        <f t="shared" ca="1" si="11"/>
        <v>-4.1554953494412814</v>
      </c>
      <c r="G99">
        <f t="shared" ca="1" si="12"/>
        <v>4.9462109088067372</v>
      </c>
      <c r="H99">
        <f t="shared" ca="1" si="13"/>
        <v>-2.3200063338121475</v>
      </c>
      <c r="I99">
        <f t="shared" ca="1" si="14"/>
        <v>1.8762088371728252</v>
      </c>
      <c r="J99">
        <f t="shared" ca="1" si="15"/>
        <v>-1.7949779717558059</v>
      </c>
      <c r="K99">
        <f t="shared" ca="1" si="16"/>
        <v>2.8051982011455814</v>
      </c>
      <c r="L99">
        <f t="shared" ca="1" si="17"/>
        <v>1.8862162864987499</v>
      </c>
    </row>
    <row r="100" spans="2:12" x14ac:dyDescent="0.15">
      <c r="B100">
        <f t="shared" ca="1" si="7"/>
        <v>-0.84647528908972625</v>
      </c>
      <c r="C100">
        <f t="shared" ca="1" si="8"/>
        <v>2.0450449943700195</v>
      </c>
      <c r="D100">
        <f t="shared" ca="1" si="9"/>
        <v>-0.56642080109400283</v>
      </c>
      <c r="E100">
        <f t="shared" ca="1" si="10"/>
        <v>-1.1478753321633979</v>
      </c>
      <c r="F100">
        <f t="shared" ca="1" si="11"/>
        <v>3.1186266638110154</v>
      </c>
      <c r="G100">
        <f t="shared" ca="1" si="12"/>
        <v>-4.1554953494412814</v>
      </c>
      <c r="H100">
        <f t="shared" ca="1" si="13"/>
        <v>4.9462109088067372</v>
      </c>
      <c r="I100">
        <f t="shared" ca="1" si="14"/>
        <v>-2.3200063338121475</v>
      </c>
      <c r="J100">
        <f t="shared" ca="1" si="15"/>
        <v>1.8762088371728252</v>
      </c>
      <c r="K100">
        <f t="shared" ca="1" si="16"/>
        <v>-1.7949779717558059</v>
      </c>
      <c r="L100">
        <f t="shared" ca="1" si="17"/>
        <v>2.8051982011455814</v>
      </c>
    </row>
    <row r="101" spans="2:12" x14ac:dyDescent="0.15">
      <c r="B101">
        <f t="shared" ca="1" si="7"/>
        <v>-0.84856683227200425</v>
      </c>
      <c r="C101">
        <f t="shared" ca="1" si="8"/>
        <v>-0.84647528908972625</v>
      </c>
      <c r="D101">
        <f t="shared" ca="1" si="9"/>
        <v>2.0450449943700195</v>
      </c>
      <c r="E101">
        <f t="shared" ca="1" si="10"/>
        <v>-0.56642080109400283</v>
      </c>
      <c r="F101">
        <f t="shared" ca="1" si="11"/>
        <v>-1.1478753321633979</v>
      </c>
      <c r="G101">
        <f t="shared" ca="1" si="12"/>
        <v>3.1186266638110154</v>
      </c>
      <c r="H101">
        <f t="shared" ca="1" si="13"/>
        <v>-4.1554953494412814</v>
      </c>
      <c r="I101">
        <f t="shared" ca="1" si="14"/>
        <v>4.9462109088067372</v>
      </c>
      <c r="J101">
        <f t="shared" ca="1" si="15"/>
        <v>-2.3200063338121475</v>
      </c>
      <c r="K101">
        <f t="shared" ca="1" si="16"/>
        <v>1.8762088371728252</v>
      </c>
      <c r="L101">
        <f t="shared" ca="1" si="17"/>
        <v>-1.7949779717558059</v>
      </c>
    </row>
    <row r="102" spans="2:12" x14ac:dyDescent="0.15">
      <c r="B102">
        <f t="shared" ca="1" si="7"/>
        <v>1.2312925057630284</v>
      </c>
      <c r="C102">
        <f t="shared" ca="1" si="8"/>
        <v>-0.84856683227200425</v>
      </c>
      <c r="D102">
        <f t="shared" ca="1" si="9"/>
        <v>-0.84647528908972625</v>
      </c>
      <c r="E102">
        <f t="shared" ca="1" si="10"/>
        <v>2.0450449943700195</v>
      </c>
      <c r="F102">
        <f t="shared" ca="1" si="11"/>
        <v>-0.56642080109400283</v>
      </c>
      <c r="G102">
        <f t="shared" ca="1" si="12"/>
        <v>-1.1478753321633979</v>
      </c>
      <c r="H102">
        <f t="shared" ca="1" si="13"/>
        <v>3.1186266638110154</v>
      </c>
      <c r="I102">
        <f t="shared" ca="1" si="14"/>
        <v>-4.1554953494412814</v>
      </c>
      <c r="J102">
        <f t="shared" ca="1" si="15"/>
        <v>4.9462109088067372</v>
      </c>
      <c r="K102">
        <f t="shared" ca="1" si="16"/>
        <v>-2.3200063338121475</v>
      </c>
      <c r="L102">
        <f t="shared" ca="1" si="17"/>
        <v>1.8762088371728252</v>
      </c>
    </row>
    <row r="103" spans="2:12" x14ac:dyDescent="0.15">
      <c r="B103">
        <f t="shared" ca="1" si="7"/>
        <v>-2.3127780797409883</v>
      </c>
      <c r="C103">
        <f t="shared" ca="1" si="8"/>
        <v>1.2312925057630284</v>
      </c>
      <c r="D103">
        <f t="shared" ca="1" si="9"/>
        <v>-0.84856683227200425</v>
      </c>
      <c r="E103">
        <f t="shared" ca="1" si="10"/>
        <v>-0.84647528908972625</v>
      </c>
      <c r="F103">
        <f t="shared" ca="1" si="11"/>
        <v>2.0450449943700195</v>
      </c>
      <c r="G103">
        <f t="shared" ca="1" si="12"/>
        <v>-0.56642080109400283</v>
      </c>
      <c r="H103">
        <f t="shared" ca="1" si="13"/>
        <v>-1.1478753321633979</v>
      </c>
      <c r="I103">
        <f t="shared" ca="1" si="14"/>
        <v>3.1186266638110154</v>
      </c>
      <c r="J103">
        <f t="shared" ca="1" si="15"/>
        <v>-4.1554953494412814</v>
      </c>
      <c r="K103">
        <f t="shared" ca="1" si="16"/>
        <v>4.9462109088067372</v>
      </c>
      <c r="L103">
        <f t="shared" ca="1" si="17"/>
        <v>-2.3200063338121475</v>
      </c>
    </row>
    <row r="104" spans="2:12" x14ac:dyDescent="0.15">
      <c r="B104">
        <f t="shared" ca="1" si="7"/>
        <v>3.0911453032707144</v>
      </c>
      <c r="C104">
        <f t="shared" ca="1" si="8"/>
        <v>-2.3127780797409883</v>
      </c>
      <c r="D104">
        <f t="shared" ca="1" si="9"/>
        <v>1.2312925057630284</v>
      </c>
      <c r="E104">
        <f t="shared" ca="1" si="10"/>
        <v>-0.84856683227200425</v>
      </c>
      <c r="F104">
        <f t="shared" ca="1" si="11"/>
        <v>-0.84647528908972625</v>
      </c>
      <c r="G104">
        <f t="shared" ca="1" si="12"/>
        <v>2.0450449943700195</v>
      </c>
      <c r="H104">
        <f t="shared" ca="1" si="13"/>
        <v>-0.56642080109400283</v>
      </c>
      <c r="I104">
        <f t="shared" ca="1" si="14"/>
        <v>-1.1478753321633979</v>
      </c>
      <c r="J104">
        <f t="shared" ca="1" si="15"/>
        <v>3.1186266638110154</v>
      </c>
      <c r="K104">
        <f t="shared" ca="1" si="16"/>
        <v>-4.1554953494412814</v>
      </c>
      <c r="L104">
        <f t="shared" ca="1" si="17"/>
        <v>4.9462109088067372</v>
      </c>
    </row>
    <row r="105" spans="2:12" x14ac:dyDescent="0.15">
      <c r="B105">
        <f t="shared" ca="1" si="7"/>
        <v>-4.6420936665673755</v>
      </c>
      <c r="C105">
        <f t="shared" ca="1" si="8"/>
        <v>3.0911453032707144</v>
      </c>
      <c r="D105">
        <f t="shared" ca="1" si="9"/>
        <v>-2.3127780797409883</v>
      </c>
      <c r="E105">
        <f t="shared" ca="1" si="10"/>
        <v>1.2312925057630284</v>
      </c>
      <c r="F105">
        <f t="shared" ca="1" si="11"/>
        <v>-0.84856683227200425</v>
      </c>
      <c r="G105">
        <f t="shared" ca="1" si="12"/>
        <v>-0.84647528908972625</v>
      </c>
      <c r="H105">
        <f t="shared" ca="1" si="13"/>
        <v>2.0450449943700195</v>
      </c>
      <c r="I105">
        <f t="shared" ca="1" si="14"/>
        <v>-0.56642080109400283</v>
      </c>
      <c r="J105">
        <f t="shared" ca="1" si="15"/>
        <v>-1.1478753321633979</v>
      </c>
      <c r="K105">
        <f t="shared" ca="1" si="16"/>
        <v>3.1186266638110154</v>
      </c>
      <c r="L105">
        <f t="shared" ca="1" si="17"/>
        <v>-4.1554953494412814</v>
      </c>
    </row>
    <row r="106" spans="2:12" x14ac:dyDescent="0.15">
      <c r="B106">
        <f t="shared" ca="1" si="7"/>
        <v>2.0744613311006619</v>
      </c>
      <c r="C106">
        <f t="shared" ca="1" si="8"/>
        <v>-4.6420936665673755</v>
      </c>
      <c r="D106">
        <f t="shared" ca="1" si="9"/>
        <v>3.0911453032707144</v>
      </c>
      <c r="E106">
        <f t="shared" ca="1" si="10"/>
        <v>-2.3127780797409883</v>
      </c>
      <c r="F106">
        <f t="shared" ca="1" si="11"/>
        <v>1.2312925057630284</v>
      </c>
      <c r="G106">
        <f t="shared" ca="1" si="12"/>
        <v>-0.84856683227200425</v>
      </c>
      <c r="H106">
        <f t="shared" ca="1" si="13"/>
        <v>-0.84647528908972625</v>
      </c>
      <c r="I106">
        <f t="shared" ca="1" si="14"/>
        <v>2.0450449943700195</v>
      </c>
      <c r="J106">
        <f t="shared" ca="1" si="15"/>
        <v>-0.56642080109400283</v>
      </c>
      <c r="K106">
        <f t="shared" ca="1" si="16"/>
        <v>-1.1478753321633979</v>
      </c>
      <c r="L106">
        <f t="shared" ca="1" si="17"/>
        <v>3.1186266638110154</v>
      </c>
    </row>
    <row r="107" spans="2:12" x14ac:dyDescent="0.15">
      <c r="B107">
        <f t="shared" ca="1" si="7"/>
        <v>-2.9073236451753988</v>
      </c>
      <c r="C107">
        <f t="shared" ca="1" si="8"/>
        <v>2.0744613311006619</v>
      </c>
      <c r="D107">
        <f t="shared" ca="1" si="9"/>
        <v>-4.6420936665673755</v>
      </c>
      <c r="E107">
        <f t="shared" ca="1" si="10"/>
        <v>3.0911453032707144</v>
      </c>
      <c r="F107">
        <f t="shared" ca="1" si="11"/>
        <v>-2.3127780797409883</v>
      </c>
      <c r="G107">
        <f t="shared" ca="1" si="12"/>
        <v>1.2312925057630284</v>
      </c>
      <c r="H107">
        <f t="shared" ca="1" si="13"/>
        <v>-0.84856683227200425</v>
      </c>
      <c r="I107">
        <f t="shared" ca="1" si="14"/>
        <v>-0.84647528908972625</v>
      </c>
      <c r="J107">
        <f t="shared" ca="1" si="15"/>
        <v>2.0450449943700195</v>
      </c>
      <c r="K107">
        <f t="shared" ca="1" si="16"/>
        <v>-0.56642080109400283</v>
      </c>
      <c r="L107">
        <f t="shared" ca="1" si="17"/>
        <v>-1.1478753321633979</v>
      </c>
    </row>
    <row r="108" spans="2:12" x14ac:dyDescent="0.15">
      <c r="B108">
        <f t="shared" ca="1" si="7"/>
        <v>2.0561078498618697</v>
      </c>
      <c r="C108">
        <f t="shared" ca="1" si="8"/>
        <v>-2.9073236451753988</v>
      </c>
      <c r="D108">
        <f t="shared" ca="1" si="9"/>
        <v>2.0744613311006619</v>
      </c>
      <c r="E108">
        <f t="shared" ca="1" si="10"/>
        <v>-4.6420936665673755</v>
      </c>
      <c r="F108">
        <f t="shared" ca="1" si="11"/>
        <v>3.0911453032707144</v>
      </c>
      <c r="G108">
        <f t="shared" ca="1" si="12"/>
        <v>-2.3127780797409883</v>
      </c>
      <c r="H108">
        <f t="shared" ca="1" si="13"/>
        <v>1.2312925057630284</v>
      </c>
      <c r="I108">
        <f t="shared" ca="1" si="14"/>
        <v>-0.84856683227200425</v>
      </c>
      <c r="J108">
        <f t="shared" ca="1" si="15"/>
        <v>-0.84647528908972625</v>
      </c>
      <c r="K108">
        <f t="shared" ca="1" si="16"/>
        <v>2.0450449943700195</v>
      </c>
      <c r="L108">
        <f t="shared" ca="1" si="17"/>
        <v>-0.56642080109400283</v>
      </c>
    </row>
    <row r="109" spans="2:12" x14ac:dyDescent="0.15">
      <c r="B109">
        <f t="shared" ca="1" si="7"/>
        <v>-3.9732578291092837</v>
      </c>
      <c r="C109">
        <f t="shared" ca="1" si="8"/>
        <v>2.0561078498618697</v>
      </c>
      <c r="D109">
        <f t="shared" ca="1" si="9"/>
        <v>-2.9073236451753988</v>
      </c>
      <c r="E109">
        <f t="shared" ca="1" si="10"/>
        <v>2.0744613311006619</v>
      </c>
      <c r="F109">
        <f t="shared" ca="1" si="11"/>
        <v>-4.6420936665673755</v>
      </c>
      <c r="G109">
        <f t="shared" ca="1" si="12"/>
        <v>3.0911453032707144</v>
      </c>
      <c r="H109">
        <f t="shared" ca="1" si="13"/>
        <v>-2.3127780797409883</v>
      </c>
      <c r="I109">
        <f t="shared" ca="1" si="14"/>
        <v>1.2312925057630284</v>
      </c>
      <c r="J109">
        <f t="shared" ca="1" si="15"/>
        <v>-0.84856683227200425</v>
      </c>
      <c r="K109">
        <f t="shared" ca="1" si="16"/>
        <v>-0.84647528908972625</v>
      </c>
      <c r="L109">
        <f t="shared" ca="1" si="17"/>
        <v>2.0450449943700195</v>
      </c>
    </row>
    <row r="110" spans="2:12" x14ac:dyDescent="0.15">
      <c r="B110">
        <f t="shared" ca="1" si="7"/>
        <v>1.9110245092528848</v>
      </c>
      <c r="C110">
        <f t="shared" ca="1" si="8"/>
        <v>-3.9732578291092837</v>
      </c>
      <c r="D110">
        <f t="shared" ca="1" si="9"/>
        <v>2.0561078498618697</v>
      </c>
      <c r="E110">
        <f t="shared" ca="1" si="10"/>
        <v>-2.9073236451753988</v>
      </c>
      <c r="F110">
        <f t="shared" ca="1" si="11"/>
        <v>2.0744613311006619</v>
      </c>
      <c r="G110">
        <f t="shared" ca="1" si="12"/>
        <v>-4.6420936665673755</v>
      </c>
      <c r="H110">
        <f t="shared" ca="1" si="13"/>
        <v>3.0911453032707144</v>
      </c>
      <c r="I110">
        <f t="shared" ca="1" si="14"/>
        <v>-2.3127780797409883</v>
      </c>
      <c r="J110">
        <f t="shared" ca="1" si="15"/>
        <v>1.2312925057630284</v>
      </c>
      <c r="K110">
        <f t="shared" ca="1" si="16"/>
        <v>-0.84856683227200425</v>
      </c>
      <c r="L110">
        <f t="shared" ca="1" si="17"/>
        <v>-0.84647528908972625</v>
      </c>
    </row>
    <row r="111" spans="2:12" x14ac:dyDescent="0.15">
      <c r="B111">
        <f t="shared" ca="1" si="7"/>
        <v>-3.381893386561412</v>
      </c>
      <c r="C111">
        <f t="shared" ca="1" si="8"/>
        <v>1.9110245092528848</v>
      </c>
      <c r="D111">
        <f t="shared" ca="1" si="9"/>
        <v>-3.9732578291092837</v>
      </c>
      <c r="E111">
        <f t="shared" ca="1" si="10"/>
        <v>2.0561078498618697</v>
      </c>
      <c r="F111">
        <f t="shared" ca="1" si="11"/>
        <v>-2.9073236451753988</v>
      </c>
      <c r="G111">
        <f t="shared" ca="1" si="12"/>
        <v>2.0744613311006619</v>
      </c>
      <c r="H111">
        <f t="shared" ca="1" si="13"/>
        <v>-4.6420936665673755</v>
      </c>
      <c r="I111">
        <f t="shared" ca="1" si="14"/>
        <v>3.0911453032707144</v>
      </c>
      <c r="J111">
        <f t="shared" ca="1" si="15"/>
        <v>-2.3127780797409883</v>
      </c>
      <c r="K111">
        <f t="shared" ca="1" si="16"/>
        <v>1.2312925057630284</v>
      </c>
      <c r="L111">
        <f t="shared" ca="1" si="17"/>
        <v>-0.84856683227200425</v>
      </c>
    </row>
    <row r="112" spans="2:12" x14ac:dyDescent="0.15">
      <c r="B112">
        <f t="shared" ca="1" si="7"/>
        <v>2.7959605510221883</v>
      </c>
      <c r="C112">
        <f t="shared" ca="1" si="8"/>
        <v>-3.381893386561412</v>
      </c>
      <c r="D112">
        <f t="shared" ca="1" si="9"/>
        <v>1.9110245092528848</v>
      </c>
      <c r="E112">
        <f t="shared" ca="1" si="10"/>
        <v>-3.9732578291092837</v>
      </c>
      <c r="F112">
        <f t="shared" ca="1" si="11"/>
        <v>2.0561078498618697</v>
      </c>
      <c r="G112">
        <f t="shared" ca="1" si="12"/>
        <v>-2.9073236451753988</v>
      </c>
      <c r="H112">
        <f t="shared" ca="1" si="13"/>
        <v>2.0744613311006619</v>
      </c>
      <c r="I112">
        <f t="shared" ca="1" si="14"/>
        <v>-4.6420936665673755</v>
      </c>
      <c r="J112">
        <f t="shared" ca="1" si="15"/>
        <v>3.0911453032707144</v>
      </c>
      <c r="K112">
        <f t="shared" ca="1" si="16"/>
        <v>-2.3127780797409883</v>
      </c>
      <c r="L112">
        <f t="shared" ca="1" si="17"/>
        <v>1.2312925057630284</v>
      </c>
    </row>
    <row r="113" spans="2:12" x14ac:dyDescent="0.15">
      <c r="B113">
        <f t="shared" ca="1" si="7"/>
        <v>-4.2871171563320738</v>
      </c>
      <c r="C113">
        <f t="shared" ca="1" si="8"/>
        <v>2.7959605510221883</v>
      </c>
      <c r="D113">
        <f t="shared" ca="1" si="9"/>
        <v>-3.381893386561412</v>
      </c>
      <c r="E113">
        <f t="shared" ca="1" si="10"/>
        <v>1.9110245092528848</v>
      </c>
      <c r="F113">
        <f t="shared" ca="1" si="11"/>
        <v>-3.9732578291092837</v>
      </c>
      <c r="G113">
        <f t="shared" ca="1" si="12"/>
        <v>2.0561078498618697</v>
      </c>
      <c r="H113">
        <f t="shared" ca="1" si="13"/>
        <v>-2.9073236451753988</v>
      </c>
      <c r="I113">
        <f t="shared" ca="1" si="14"/>
        <v>2.0744613311006619</v>
      </c>
      <c r="J113">
        <f t="shared" ca="1" si="15"/>
        <v>-4.6420936665673755</v>
      </c>
      <c r="K113">
        <f t="shared" ca="1" si="16"/>
        <v>3.0911453032707144</v>
      </c>
      <c r="L113">
        <f t="shared" ca="1" si="17"/>
        <v>-2.3127780797409883</v>
      </c>
    </row>
    <row r="114" spans="2:12" x14ac:dyDescent="0.15">
      <c r="B114">
        <f t="shared" ca="1" si="7"/>
        <v>3.4608949445854695</v>
      </c>
      <c r="C114">
        <f t="shared" ca="1" si="8"/>
        <v>-4.2871171563320738</v>
      </c>
      <c r="D114">
        <f t="shared" ca="1" si="9"/>
        <v>2.7959605510221883</v>
      </c>
      <c r="E114">
        <f t="shared" ca="1" si="10"/>
        <v>-3.381893386561412</v>
      </c>
      <c r="F114">
        <f t="shared" ca="1" si="11"/>
        <v>1.9110245092528848</v>
      </c>
      <c r="G114">
        <f t="shared" ca="1" si="12"/>
        <v>-3.9732578291092837</v>
      </c>
      <c r="H114">
        <f t="shared" ca="1" si="13"/>
        <v>2.0561078498618697</v>
      </c>
      <c r="I114">
        <f t="shared" ca="1" si="14"/>
        <v>-2.9073236451753988</v>
      </c>
      <c r="J114">
        <f t="shared" ca="1" si="15"/>
        <v>2.0744613311006619</v>
      </c>
      <c r="K114">
        <f t="shared" ca="1" si="16"/>
        <v>-4.6420936665673755</v>
      </c>
      <c r="L114">
        <f t="shared" ca="1" si="17"/>
        <v>3.0911453032707144</v>
      </c>
    </row>
    <row r="115" spans="2:12" x14ac:dyDescent="0.15">
      <c r="B115">
        <f t="shared" ca="1" si="7"/>
        <v>-1.0657600800924714</v>
      </c>
      <c r="C115">
        <f t="shared" ca="1" si="8"/>
        <v>3.4608949445854695</v>
      </c>
      <c r="D115">
        <f t="shared" ca="1" si="9"/>
        <v>-4.2871171563320738</v>
      </c>
      <c r="E115">
        <f t="shared" ca="1" si="10"/>
        <v>2.7959605510221883</v>
      </c>
      <c r="F115">
        <f t="shared" ca="1" si="11"/>
        <v>-3.381893386561412</v>
      </c>
      <c r="G115">
        <f t="shared" ca="1" si="12"/>
        <v>1.9110245092528848</v>
      </c>
      <c r="H115">
        <f t="shared" ca="1" si="13"/>
        <v>-3.9732578291092837</v>
      </c>
      <c r="I115">
        <f t="shared" ca="1" si="14"/>
        <v>2.0561078498618697</v>
      </c>
      <c r="J115">
        <f t="shared" ca="1" si="15"/>
        <v>-2.9073236451753988</v>
      </c>
      <c r="K115">
        <f t="shared" ca="1" si="16"/>
        <v>2.0744613311006619</v>
      </c>
      <c r="L115">
        <f t="shared" ca="1" si="17"/>
        <v>-4.6420936665673755</v>
      </c>
    </row>
    <row r="116" spans="2:12" x14ac:dyDescent="0.15">
      <c r="B116">
        <f t="shared" ca="1" si="7"/>
        <v>-2.1721267432269831</v>
      </c>
      <c r="C116">
        <f t="shared" ca="1" si="8"/>
        <v>-1.0657600800924714</v>
      </c>
      <c r="D116">
        <f t="shared" ca="1" si="9"/>
        <v>3.4608949445854695</v>
      </c>
      <c r="E116">
        <f t="shared" ca="1" si="10"/>
        <v>-4.2871171563320738</v>
      </c>
      <c r="F116">
        <f t="shared" ca="1" si="11"/>
        <v>2.7959605510221883</v>
      </c>
      <c r="G116">
        <f t="shared" ca="1" si="12"/>
        <v>-3.381893386561412</v>
      </c>
      <c r="H116">
        <f t="shared" ca="1" si="13"/>
        <v>1.9110245092528848</v>
      </c>
      <c r="I116">
        <f t="shared" ca="1" si="14"/>
        <v>-3.9732578291092837</v>
      </c>
      <c r="J116">
        <f t="shared" ca="1" si="15"/>
        <v>2.0561078498618697</v>
      </c>
      <c r="K116">
        <f t="shared" ca="1" si="16"/>
        <v>-2.9073236451753988</v>
      </c>
      <c r="L116">
        <f t="shared" ca="1" si="17"/>
        <v>2.0744613311006619</v>
      </c>
    </row>
    <row r="117" spans="2:12" x14ac:dyDescent="0.15">
      <c r="B117">
        <f t="shared" ca="1" si="7"/>
        <v>3.7111400201748257</v>
      </c>
      <c r="C117">
        <f t="shared" ca="1" si="8"/>
        <v>-2.1721267432269831</v>
      </c>
      <c r="D117">
        <f t="shared" ca="1" si="9"/>
        <v>-1.0657600800924714</v>
      </c>
      <c r="E117">
        <f t="shared" ca="1" si="10"/>
        <v>3.4608949445854695</v>
      </c>
      <c r="F117">
        <f t="shared" ca="1" si="11"/>
        <v>-4.2871171563320738</v>
      </c>
      <c r="G117">
        <f t="shared" ca="1" si="12"/>
        <v>2.7959605510221883</v>
      </c>
      <c r="H117">
        <f t="shared" ca="1" si="13"/>
        <v>-3.381893386561412</v>
      </c>
      <c r="I117">
        <f t="shared" ca="1" si="14"/>
        <v>1.9110245092528848</v>
      </c>
      <c r="J117">
        <f t="shared" ca="1" si="15"/>
        <v>-3.9732578291092837</v>
      </c>
      <c r="K117">
        <f t="shared" ca="1" si="16"/>
        <v>2.0561078498618697</v>
      </c>
      <c r="L117">
        <f t="shared" ca="1" si="17"/>
        <v>-2.9073236451753988</v>
      </c>
    </row>
    <row r="118" spans="2:12" x14ac:dyDescent="0.15">
      <c r="B118">
        <f t="shared" ca="1" si="7"/>
        <v>-0.88355514001505098</v>
      </c>
      <c r="C118">
        <f t="shared" ca="1" si="8"/>
        <v>3.7111400201748257</v>
      </c>
      <c r="D118">
        <f t="shared" ca="1" si="9"/>
        <v>-2.1721267432269831</v>
      </c>
      <c r="E118">
        <f t="shared" ca="1" si="10"/>
        <v>-1.0657600800924714</v>
      </c>
      <c r="F118">
        <f t="shared" ca="1" si="11"/>
        <v>3.4608949445854695</v>
      </c>
      <c r="G118">
        <f t="shared" ca="1" si="12"/>
        <v>-4.2871171563320738</v>
      </c>
      <c r="H118">
        <f t="shared" ca="1" si="13"/>
        <v>2.7959605510221883</v>
      </c>
      <c r="I118">
        <f t="shared" ca="1" si="14"/>
        <v>-3.381893386561412</v>
      </c>
      <c r="J118">
        <f t="shared" ca="1" si="15"/>
        <v>1.9110245092528848</v>
      </c>
      <c r="K118">
        <f t="shared" ca="1" si="16"/>
        <v>-3.9732578291092837</v>
      </c>
      <c r="L118">
        <f t="shared" ca="1" si="17"/>
        <v>2.0561078498618697</v>
      </c>
    </row>
    <row r="119" spans="2:12" x14ac:dyDescent="0.15">
      <c r="B119">
        <f t="shared" ca="1" si="7"/>
        <v>-0.84613444051795006</v>
      </c>
      <c r="C119">
        <f t="shared" ca="1" si="8"/>
        <v>-0.88355514001505098</v>
      </c>
      <c r="D119">
        <f t="shared" ca="1" si="9"/>
        <v>3.7111400201748257</v>
      </c>
      <c r="E119">
        <f t="shared" ca="1" si="10"/>
        <v>-2.1721267432269831</v>
      </c>
      <c r="F119">
        <f t="shared" ca="1" si="11"/>
        <v>-1.0657600800924714</v>
      </c>
      <c r="G119">
        <f t="shared" ca="1" si="12"/>
        <v>3.4608949445854695</v>
      </c>
      <c r="H119">
        <f t="shared" ca="1" si="13"/>
        <v>-4.2871171563320738</v>
      </c>
      <c r="I119">
        <f t="shared" ca="1" si="14"/>
        <v>2.7959605510221883</v>
      </c>
      <c r="J119">
        <f t="shared" ca="1" si="15"/>
        <v>-3.381893386561412</v>
      </c>
      <c r="K119">
        <f t="shared" ca="1" si="16"/>
        <v>1.9110245092528848</v>
      </c>
      <c r="L119">
        <f t="shared" ca="1" si="17"/>
        <v>-3.9732578291092837</v>
      </c>
    </row>
    <row r="120" spans="2:12" x14ac:dyDescent="0.15">
      <c r="B120">
        <f t="shared" ca="1" si="7"/>
        <v>1.0984310884112323</v>
      </c>
      <c r="C120">
        <f t="shared" ca="1" si="8"/>
        <v>-0.84613444051795006</v>
      </c>
      <c r="D120">
        <f t="shared" ca="1" si="9"/>
        <v>-0.88355514001505098</v>
      </c>
      <c r="E120">
        <f t="shared" ca="1" si="10"/>
        <v>3.7111400201748257</v>
      </c>
      <c r="F120">
        <f t="shared" ca="1" si="11"/>
        <v>-2.1721267432269831</v>
      </c>
      <c r="G120">
        <f t="shared" ca="1" si="12"/>
        <v>-1.0657600800924714</v>
      </c>
      <c r="H120">
        <f t="shared" ca="1" si="13"/>
        <v>3.4608949445854695</v>
      </c>
      <c r="I120">
        <f t="shared" ca="1" si="14"/>
        <v>-4.2871171563320738</v>
      </c>
      <c r="J120">
        <f t="shared" ca="1" si="15"/>
        <v>2.7959605510221883</v>
      </c>
      <c r="K120">
        <f t="shared" ca="1" si="16"/>
        <v>-3.381893386561412</v>
      </c>
      <c r="L120">
        <f t="shared" ca="1" si="17"/>
        <v>1.9110245092528848</v>
      </c>
    </row>
    <row r="121" spans="2:12" x14ac:dyDescent="0.15">
      <c r="B121">
        <f t="shared" ca="1" si="7"/>
        <v>-1.0984782219304827</v>
      </c>
      <c r="C121">
        <f t="shared" ca="1" si="8"/>
        <v>1.0984310884112323</v>
      </c>
      <c r="D121">
        <f t="shared" ca="1" si="9"/>
        <v>-0.84613444051795006</v>
      </c>
      <c r="E121">
        <f t="shared" ca="1" si="10"/>
        <v>-0.88355514001505098</v>
      </c>
      <c r="F121">
        <f t="shared" ca="1" si="11"/>
        <v>3.7111400201748257</v>
      </c>
      <c r="G121">
        <f t="shared" ca="1" si="12"/>
        <v>-2.1721267432269831</v>
      </c>
      <c r="H121">
        <f t="shared" ca="1" si="13"/>
        <v>-1.0657600800924714</v>
      </c>
      <c r="I121">
        <f t="shared" ca="1" si="14"/>
        <v>3.4608949445854695</v>
      </c>
      <c r="J121">
        <f t="shared" ca="1" si="15"/>
        <v>-4.2871171563320738</v>
      </c>
      <c r="K121">
        <f t="shared" ca="1" si="16"/>
        <v>2.7959605510221883</v>
      </c>
      <c r="L121">
        <f t="shared" ca="1" si="17"/>
        <v>-3.381893386561412</v>
      </c>
    </row>
    <row r="122" spans="2:12" x14ac:dyDescent="0.15">
      <c r="B122">
        <f t="shared" ca="1" si="7"/>
        <v>3.8534787600931264E-2</v>
      </c>
      <c r="C122">
        <f t="shared" ca="1" si="8"/>
        <v>-1.0984782219304827</v>
      </c>
      <c r="D122">
        <f t="shared" ca="1" si="9"/>
        <v>1.0984310884112323</v>
      </c>
      <c r="E122">
        <f t="shared" ca="1" si="10"/>
        <v>-0.84613444051795006</v>
      </c>
      <c r="F122">
        <f t="shared" ca="1" si="11"/>
        <v>-0.88355514001505098</v>
      </c>
      <c r="G122">
        <f t="shared" ca="1" si="12"/>
        <v>3.7111400201748257</v>
      </c>
      <c r="H122">
        <f t="shared" ca="1" si="13"/>
        <v>-2.1721267432269831</v>
      </c>
      <c r="I122">
        <f t="shared" ca="1" si="14"/>
        <v>-1.0657600800924714</v>
      </c>
      <c r="J122">
        <f t="shared" ca="1" si="15"/>
        <v>3.4608949445854695</v>
      </c>
      <c r="K122">
        <f t="shared" ca="1" si="16"/>
        <v>-4.2871171563320738</v>
      </c>
      <c r="L122">
        <f t="shared" ca="1" si="17"/>
        <v>2.7959605510221883</v>
      </c>
    </row>
    <row r="123" spans="2:12" x14ac:dyDescent="0.15">
      <c r="B123">
        <f t="shared" ca="1" si="7"/>
        <v>0.53628119268970798</v>
      </c>
      <c r="C123">
        <f t="shared" ca="1" si="8"/>
        <v>3.8534787600931264E-2</v>
      </c>
      <c r="D123">
        <f t="shared" ca="1" si="9"/>
        <v>-1.0984782219304827</v>
      </c>
      <c r="E123">
        <f t="shared" ca="1" si="10"/>
        <v>1.0984310884112323</v>
      </c>
      <c r="F123">
        <f t="shared" ca="1" si="11"/>
        <v>-0.84613444051795006</v>
      </c>
      <c r="G123">
        <f t="shared" ca="1" si="12"/>
        <v>-0.88355514001505098</v>
      </c>
      <c r="H123">
        <f t="shared" ca="1" si="13"/>
        <v>3.7111400201748257</v>
      </c>
      <c r="I123">
        <f t="shared" ca="1" si="14"/>
        <v>-2.1721267432269831</v>
      </c>
      <c r="J123">
        <f t="shared" ca="1" si="15"/>
        <v>-1.0657600800924714</v>
      </c>
      <c r="K123">
        <f t="shared" ca="1" si="16"/>
        <v>3.4608949445854695</v>
      </c>
      <c r="L123">
        <f t="shared" ca="1" si="17"/>
        <v>-4.2871171563320738</v>
      </c>
    </row>
    <row r="124" spans="2:12" x14ac:dyDescent="0.15">
      <c r="B124">
        <f t="shared" ca="1" si="7"/>
        <v>-1.1261351107208704</v>
      </c>
      <c r="C124">
        <f t="shared" ca="1" si="8"/>
        <v>0.53628119268970798</v>
      </c>
      <c r="D124">
        <f t="shared" ca="1" si="9"/>
        <v>3.8534787600931264E-2</v>
      </c>
      <c r="E124">
        <f t="shared" ca="1" si="10"/>
        <v>-1.0984782219304827</v>
      </c>
      <c r="F124">
        <f t="shared" ca="1" si="11"/>
        <v>1.0984310884112323</v>
      </c>
      <c r="G124">
        <f t="shared" ca="1" si="12"/>
        <v>-0.84613444051795006</v>
      </c>
      <c r="H124">
        <f t="shared" ca="1" si="13"/>
        <v>-0.88355514001505098</v>
      </c>
      <c r="I124">
        <f t="shared" ca="1" si="14"/>
        <v>3.7111400201748257</v>
      </c>
      <c r="J124">
        <f t="shared" ca="1" si="15"/>
        <v>-2.1721267432269831</v>
      </c>
      <c r="K124">
        <f t="shared" ca="1" si="16"/>
        <v>-1.0657600800924714</v>
      </c>
      <c r="L124">
        <f t="shared" ca="1" si="17"/>
        <v>3.4608949445854695</v>
      </c>
    </row>
    <row r="125" spans="2:12" x14ac:dyDescent="0.15">
      <c r="B125">
        <f t="shared" ca="1" si="7"/>
        <v>-1.0076868537180008</v>
      </c>
      <c r="C125">
        <f t="shared" ca="1" si="8"/>
        <v>-1.1261351107208704</v>
      </c>
      <c r="D125">
        <f t="shared" ca="1" si="9"/>
        <v>0.53628119268970798</v>
      </c>
      <c r="E125">
        <f t="shared" ca="1" si="10"/>
        <v>3.8534787600931264E-2</v>
      </c>
      <c r="F125">
        <f t="shared" ca="1" si="11"/>
        <v>-1.0984782219304827</v>
      </c>
      <c r="G125">
        <f t="shared" ca="1" si="12"/>
        <v>1.0984310884112323</v>
      </c>
      <c r="H125">
        <f t="shared" ca="1" si="13"/>
        <v>-0.84613444051795006</v>
      </c>
      <c r="I125">
        <f t="shared" ca="1" si="14"/>
        <v>-0.88355514001505098</v>
      </c>
      <c r="J125">
        <f t="shared" ca="1" si="15"/>
        <v>3.7111400201748257</v>
      </c>
      <c r="K125">
        <f t="shared" ca="1" si="16"/>
        <v>-2.1721267432269831</v>
      </c>
      <c r="L125">
        <f t="shared" ca="1" si="17"/>
        <v>-1.0657600800924714</v>
      </c>
    </row>
  </sheetData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A33" workbookViewId="0">
      <selection activeCell="C5" sqref="C5"/>
    </sheetView>
  </sheetViews>
  <sheetFormatPr defaultRowHeight="13.5" x14ac:dyDescent="0.15"/>
  <cols>
    <col min="2" max="2" width="11.625" customWidth="1"/>
  </cols>
  <sheetData>
    <row r="1" spans="1:11" x14ac:dyDescent="0.15">
      <c r="A1" t="s">
        <v>48</v>
      </c>
    </row>
    <row r="2" spans="1:11" x14ac:dyDescent="0.15">
      <c r="F2" t="s">
        <v>20</v>
      </c>
      <c r="H2">
        <f>1/SQRT(52)*1.96</f>
        <v>0.2718030961503623</v>
      </c>
    </row>
    <row r="3" spans="1:11" x14ac:dyDescent="0.15">
      <c r="A3" t="s">
        <v>1</v>
      </c>
      <c r="B3">
        <v>0.9</v>
      </c>
      <c r="F3" t="s">
        <v>6</v>
      </c>
      <c r="G3">
        <f ca="1">AVERAGE(C9:C59)</f>
        <v>0.70969202330148895</v>
      </c>
    </row>
    <row r="4" spans="1:11" x14ac:dyDescent="0.15">
      <c r="A4" t="s">
        <v>45</v>
      </c>
      <c r="B4">
        <v>0.8</v>
      </c>
    </row>
    <row r="5" spans="1:11" x14ac:dyDescent="0.15">
      <c r="A5" t="s">
        <v>4</v>
      </c>
      <c r="B5">
        <f ca="1">NORMINV(RAND(),0,SQRT((2*$B$3*$B$4+$B$4^2+1)/(1-$B$3^2)))</f>
        <v>8.5800883843419946</v>
      </c>
      <c r="C5">
        <f ca="1">NORMINV(RAND(),0,1)</f>
        <v>3.4558764838702664E-3</v>
      </c>
      <c r="F5" t="s">
        <v>7</v>
      </c>
      <c r="G5">
        <f ca="1">VARP(C8:C59)</f>
        <v>7.6364915364163553</v>
      </c>
      <c r="H5" t="s">
        <v>10</v>
      </c>
      <c r="I5">
        <f ca="1">SQRT(G5)</f>
        <v>2.7634202605496609</v>
      </c>
    </row>
    <row r="6" spans="1:11" x14ac:dyDescent="0.15">
      <c r="F6" t="s">
        <v>8</v>
      </c>
      <c r="G6">
        <f ca="1">SUMPRODUCT(D9:D58,D10:D59)/G5/COUNT(D9:D58)</f>
        <v>0.76030492868368937</v>
      </c>
      <c r="H6">
        <f>$H$2</f>
        <v>0.2718030961503623</v>
      </c>
      <c r="I6">
        <f>-1*H6</f>
        <v>-0.2718030961503623</v>
      </c>
      <c r="J6" t="s">
        <v>32</v>
      </c>
      <c r="K6">
        <f ca="1">LINEST($B77:$B$127,$C77:C$127)</f>
        <v>0.86426304836517465</v>
      </c>
    </row>
    <row r="7" spans="1:11" x14ac:dyDescent="0.15">
      <c r="A7" t="s">
        <v>3</v>
      </c>
      <c r="B7" t="s">
        <v>2</v>
      </c>
      <c r="C7" t="s">
        <v>5</v>
      </c>
      <c r="D7" t="s">
        <v>11</v>
      </c>
      <c r="F7" t="s">
        <v>9</v>
      </c>
      <c r="G7">
        <f ca="1">SUMPRODUCT(D9:D57,D11:D59)/COUNT(D9:D57)/G5</f>
        <v>0.65772869301786674</v>
      </c>
      <c r="H7">
        <f t="shared" ref="H7:H15" si="0">$H$2</f>
        <v>0.2718030961503623</v>
      </c>
      <c r="I7">
        <f t="shared" ref="I7:I15" si="1">-1*H7</f>
        <v>-0.2718030961503623</v>
      </c>
      <c r="J7" t="s">
        <v>33</v>
      </c>
      <c r="K7">
        <f ca="1">LINEST($B78:$B$127,$C78:D$127)</f>
        <v>-0.32855332211786542</v>
      </c>
    </row>
    <row r="8" spans="1:11" x14ac:dyDescent="0.15">
      <c r="A8">
        <v>-1</v>
      </c>
      <c r="B8">
        <f ca="1">NORMINV(RAND(),0,1)</f>
        <v>1.0731284889208594</v>
      </c>
      <c r="C8">
        <f ca="1">B3*B5+B8+B4*C5</f>
        <v>8.7979727360157511</v>
      </c>
      <c r="D8">
        <f ca="1">C8-$G$3</f>
        <v>8.088280712714262</v>
      </c>
      <c r="F8" t="s">
        <v>12</v>
      </c>
      <c r="G8">
        <f ca="1">SUMPRODUCT(D9:D56,D12:D59)/COUNT(D9:D56)/G5</f>
        <v>0.58226747059953921</v>
      </c>
      <c r="H8">
        <f t="shared" si="0"/>
        <v>0.2718030961503623</v>
      </c>
      <c r="I8">
        <f t="shared" si="1"/>
        <v>-0.2718030961503623</v>
      </c>
      <c r="J8" t="s">
        <v>34</v>
      </c>
      <c r="K8">
        <f ca="1">LINEST($B79:$B$127,$C79:E$127)</f>
        <v>0.37400306580547127</v>
      </c>
    </row>
    <row r="9" spans="1:11" x14ac:dyDescent="0.15">
      <c r="A9">
        <v>0</v>
      </c>
      <c r="B9">
        <f ca="1">NORMINV(RAND(),0,1)</f>
        <v>-1.5510086730557129</v>
      </c>
      <c r="C9">
        <f ca="1">C8*$B$3+B9+B8*$B$4</f>
        <v>7.2256695804951505</v>
      </c>
      <c r="D9">
        <f ca="1">C9-$G$3</f>
        <v>6.5159775571936613</v>
      </c>
      <c r="F9" t="s">
        <v>13</v>
      </c>
      <c r="G9">
        <f ca="1">SUMPRODUCT(D9:D55,D13:D59)/COUNT(D9:D55)/G5</f>
        <v>0.51417599502569622</v>
      </c>
      <c r="H9">
        <f t="shared" si="0"/>
        <v>0.2718030961503623</v>
      </c>
      <c r="I9">
        <f t="shared" si="1"/>
        <v>-0.2718030961503623</v>
      </c>
      <c r="J9" t="s">
        <v>35</v>
      </c>
      <c r="K9">
        <f ca="1">LINEST($B80:$B$127,$C80:F$127)</f>
        <v>2.300092551772907E-2</v>
      </c>
    </row>
    <row r="10" spans="1:11" x14ac:dyDescent="0.15">
      <c r="A10">
        <v>1</v>
      </c>
      <c r="B10">
        <f ca="1">NORMINV(RAND(),0,1)</f>
        <v>9.5044111040499007E-2</v>
      </c>
      <c r="C10">
        <f t="shared" ref="C10:C59" ca="1" si="2">C9*$B$3+B10+B9*$B$4</f>
        <v>5.3573397950415647</v>
      </c>
      <c r="D10">
        <f t="shared" ref="D10:D59" ca="1" si="3">C10-$G$3</f>
        <v>4.6476477717400755</v>
      </c>
      <c r="F10" t="s">
        <v>14</v>
      </c>
      <c r="G10">
        <f ca="1">SUMPRODUCT(D9:D54,D14:D59)/COUNT(D9:D54)/G5</f>
        <v>0.46030791147547573</v>
      </c>
      <c r="H10">
        <f t="shared" si="0"/>
        <v>0.2718030961503623</v>
      </c>
      <c r="I10">
        <f t="shared" si="1"/>
        <v>-0.2718030961503623</v>
      </c>
      <c r="J10" t="s">
        <v>36</v>
      </c>
      <c r="K10">
        <f ca="1">LINEST($B81:$B$127,$C81:G$127)</f>
        <v>0.32332890461656894</v>
      </c>
    </row>
    <row r="11" spans="1:11" x14ac:dyDescent="0.15">
      <c r="A11">
        <v>2</v>
      </c>
      <c r="B11">
        <f t="shared" ref="B11:B59" ca="1" si="4">NORMINV(RAND(),0,1)</f>
        <v>8.2511609344917428E-2</v>
      </c>
      <c r="C11">
        <f t="shared" ca="1" si="2"/>
        <v>4.980152713714725</v>
      </c>
      <c r="D11">
        <f t="shared" ca="1" si="3"/>
        <v>4.2704606904132358</v>
      </c>
      <c r="F11" t="s">
        <v>15</v>
      </c>
      <c r="G11">
        <f ca="1">SUMPRODUCT(D9:D53,D15:D59)/COUNT(D9:D53)/G5</f>
        <v>0.4053370033509785</v>
      </c>
      <c r="H11">
        <f t="shared" si="0"/>
        <v>0.2718030961503623</v>
      </c>
      <c r="I11">
        <f t="shared" si="1"/>
        <v>-0.2718030961503623</v>
      </c>
      <c r="J11" t="s">
        <v>37</v>
      </c>
      <c r="K11">
        <f ca="1">LINEST($B82:$B$127,$C82:H$127)</f>
        <v>-0.11545481507880619</v>
      </c>
    </row>
    <row r="12" spans="1:11" x14ac:dyDescent="0.15">
      <c r="A12">
        <v>3</v>
      </c>
      <c r="B12">
        <f t="shared" ca="1" si="4"/>
        <v>1.140395855195411</v>
      </c>
      <c r="C12">
        <f t="shared" ca="1" si="2"/>
        <v>5.6885425850145976</v>
      </c>
      <c r="D12">
        <f t="shared" ca="1" si="3"/>
        <v>4.9788505617131085</v>
      </c>
      <c r="F12" t="s">
        <v>16</v>
      </c>
      <c r="G12">
        <f ca="1">SUMPRODUCT(D9:D52,D16:D59)/COUNT(D9:D52)/G5</f>
        <v>0.37997349308967532</v>
      </c>
      <c r="H12">
        <f t="shared" si="0"/>
        <v>0.2718030961503623</v>
      </c>
      <c r="I12">
        <f t="shared" si="1"/>
        <v>-0.2718030961503623</v>
      </c>
      <c r="J12" t="s">
        <v>38</v>
      </c>
      <c r="K12">
        <f ca="1">LINEST($B83:$B$127,$C83:I$127)</f>
        <v>0.19163574833329414</v>
      </c>
    </row>
    <row r="13" spans="1:11" x14ac:dyDescent="0.15">
      <c r="A13">
        <v>4</v>
      </c>
      <c r="B13">
        <f t="shared" ca="1" si="4"/>
        <v>2.00665342348933E-2</v>
      </c>
      <c r="C13">
        <f t="shared" ca="1" si="2"/>
        <v>6.0520715449043605</v>
      </c>
      <c r="D13">
        <f t="shared" ca="1" si="3"/>
        <v>5.3423795216028713</v>
      </c>
      <c r="F13" t="s">
        <v>17</v>
      </c>
      <c r="G13">
        <f ca="1">SUMPRODUCT(D9:D51,D17:D59)/COUNT(D9:D51)/G5</f>
        <v>0.37845023017765889</v>
      </c>
      <c r="H13">
        <f t="shared" si="0"/>
        <v>0.2718030961503623</v>
      </c>
      <c r="I13">
        <f t="shared" si="1"/>
        <v>-0.2718030961503623</v>
      </c>
      <c r="J13" t="s">
        <v>39</v>
      </c>
      <c r="K13">
        <f ca="1">LINEST($B84:$B$127,$C84:J$127)</f>
        <v>-5.9269234618628354E-2</v>
      </c>
    </row>
    <row r="14" spans="1:11" x14ac:dyDescent="0.15">
      <c r="A14">
        <v>5</v>
      </c>
      <c r="B14">
        <f t="shared" ca="1" si="4"/>
        <v>0.34259458832471312</v>
      </c>
      <c r="C14">
        <f t="shared" ca="1" si="2"/>
        <v>5.8055122061265534</v>
      </c>
      <c r="D14">
        <f t="shared" ca="1" si="3"/>
        <v>5.0958201828250642</v>
      </c>
      <c r="F14" t="s">
        <v>18</v>
      </c>
      <c r="G14">
        <f ca="1">SUMPRODUCT(D$9:D50,D18:D$59)/COUNT(D$9:D50)/G$5</f>
        <v>0.34528992615930598</v>
      </c>
      <c r="H14">
        <f t="shared" si="0"/>
        <v>0.2718030961503623</v>
      </c>
      <c r="I14">
        <f t="shared" si="1"/>
        <v>-0.2718030961503623</v>
      </c>
      <c r="J14" t="s">
        <v>40</v>
      </c>
      <c r="K14">
        <f ca="1">LINEST($B85:$B$127,$C85:K$127)</f>
        <v>0.12545508315036716</v>
      </c>
    </row>
    <row r="15" spans="1:11" x14ac:dyDescent="0.15">
      <c r="A15">
        <v>6</v>
      </c>
      <c r="B15">
        <f t="shared" ca="1" si="4"/>
        <v>-1.9546873160636815</v>
      </c>
      <c r="C15">
        <f t="shared" ca="1" si="2"/>
        <v>3.5443493401099873</v>
      </c>
      <c r="D15">
        <f t="shared" ca="1" si="3"/>
        <v>2.8346573168084985</v>
      </c>
      <c r="F15" t="s">
        <v>19</v>
      </c>
      <c r="G15">
        <f ca="1">SUMPRODUCT(D$9:D49,D19:D$59)/COUNT(D$9:D49)/G$5</f>
        <v>0.31030980443134742</v>
      </c>
      <c r="H15">
        <f t="shared" si="0"/>
        <v>0.2718030961503623</v>
      </c>
      <c r="I15">
        <f t="shared" si="1"/>
        <v>-0.2718030961503623</v>
      </c>
      <c r="J15" t="s">
        <v>41</v>
      </c>
      <c r="K15">
        <f ca="1">LINEST($B86:$B$127,$C86:L$127)</f>
        <v>0.1702633742769758</v>
      </c>
    </row>
    <row r="16" spans="1:11" x14ac:dyDescent="0.15">
      <c r="A16">
        <v>7</v>
      </c>
      <c r="B16">
        <f t="shared" ca="1" si="4"/>
        <v>0.18382729961200395</v>
      </c>
      <c r="C16">
        <f t="shared" ca="1" si="2"/>
        <v>1.8099918528600474</v>
      </c>
      <c r="D16">
        <f t="shared" ca="1" si="3"/>
        <v>1.1002998295585584</v>
      </c>
    </row>
    <row r="17" spans="1:4" x14ac:dyDescent="0.15">
      <c r="A17">
        <v>8</v>
      </c>
      <c r="B17">
        <f t="shared" ca="1" si="4"/>
        <v>0.78260964227272789</v>
      </c>
      <c r="C17">
        <f t="shared" ca="1" si="2"/>
        <v>2.5586641495363738</v>
      </c>
      <c r="D17">
        <f t="shared" ca="1" si="3"/>
        <v>1.8489721262348848</v>
      </c>
    </row>
    <row r="18" spans="1:4" x14ac:dyDescent="0.15">
      <c r="A18">
        <v>9</v>
      </c>
      <c r="B18">
        <f t="shared" ca="1" si="4"/>
        <v>-0.16015387168753059</v>
      </c>
      <c r="C18">
        <f t="shared" ca="1" si="2"/>
        <v>2.768731576713388</v>
      </c>
      <c r="D18">
        <f t="shared" ca="1" si="3"/>
        <v>2.0590395534118988</v>
      </c>
    </row>
    <row r="19" spans="1:4" x14ac:dyDescent="0.15">
      <c r="A19">
        <v>10</v>
      </c>
      <c r="B19">
        <f t="shared" ca="1" si="4"/>
        <v>0.44578318396777211</v>
      </c>
      <c r="C19">
        <f t="shared" ca="1" si="2"/>
        <v>2.8095185056597969</v>
      </c>
      <c r="D19">
        <f t="shared" ca="1" si="3"/>
        <v>2.0998264823583082</v>
      </c>
    </row>
    <row r="20" spans="1:4" x14ac:dyDescent="0.15">
      <c r="A20">
        <v>11</v>
      </c>
      <c r="B20">
        <f t="shared" ca="1" si="4"/>
        <v>7.7470695742507589E-2</v>
      </c>
      <c r="C20">
        <f t="shared" ca="1" si="2"/>
        <v>2.9626638980105424</v>
      </c>
      <c r="D20">
        <f t="shared" ca="1" si="3"/>
        <v>2.2529718747090532</v>
      </c>
    </row>
    <row r="21" spans="1:4" x14ac:dyDescent="0.15">
      <c r="A21">
        <v>12</v>
      </c>
      <c r="B21">
        <f t="shared" ca="1" si="4"/>
        <v>-0.62992519672677783</v>
      </c>
      <c r="C21">
        <f t="shared" ca="1" si="2"/>
        <v>2.0984488680767166</v>
      </c>
      <c r="D21">
        <f t="shared" ca="1" si="3"/>
        <v>1.3887568447752277</v>
      </c>
    </row>
    <row r="22" spans="1:4" x14ac:dyDescent="0.15">
      <c r="A22">
        <v>13</v>
      </c>
      <c r="B22">
        <f t="shared" ca="1" si="4"/>
        <v>-0.94551564532753662</v>
      </c>
      <c r="C22">
        <f t="shared" ca="1" si="2"/>
        <v>0.43914817856008603</v>
      </c>
      <c r="D22">
        <f t="shared" ca="1" si="3"/>
        <v>-0.27054384474140292</v>
      </c>
    </row>
    <row r="23" spans="1:4" x14ac:dyDescent="0.15">
      <c r="A23">
        <v>14</v>
      </c>
      <c r="B23">
        <f t="shared" ca="1" si="4"/>
        <v>8.1166856305103979E-2</v>
      </c>
      <c r="C23">
        <f t="shared" ca="1" si="2"/>
        <v>-0.28001229925284787</v>
      </c>
      <c r="D23">
        <f t="shared" ca="1" si="3"/>
        <v>-0.98970432255433682</v>
      </c>
    </row>
    <row r="24" spans="1:4" x14ac:dyDescent="0.15">
      <c r="A24">
        <v>15</v>
      </c>
      <c r="B24">
        <f t="shared" ca="1" si="4"/>
        <v>0.74304105363587902</v>
      </c>
      <c r="C24">
        <f t="shared" ca="1" si="2"/>
        <v>0.55596346935239904</v>
      </c>
      <c r="D24">
        <f t="shared" ca="1" si="3"/>
        <v>-0.15372855394908991</v>
      </c>
    </row>
    <row r="25" spans="1:4" x14ac:dyDescent="0.15">
      <c r="A25">
        <v>16</v>
      </c>
      <c r="B25">
        <f t="shared" ca="1" si="4"/>
        <v>0.82413117946814196</v>
      </c>
      <c r="C25">
        <f t="shared" ca="1" si="2"/>
        <v>1.9189311447940045</v>
      </c>
      <c r="D25">
        <f t="shared" ca="1" si="3"/>
        <v>1.2092391214925156</v>
      </c>
    </row>
    <row r="26" spans="1:4" x14ac:dyDescent="0.15">
      <c r="A26">
        <v>17</v>
      </c>
      <c r="B26">
        <f t="shared" ca="1" si="4"/>
        <v>1.9434217597611197E-2</v>
      </c>
      <c r="C26">
        <f t="shared" ca="1" si="2"/>
        <v>2.4057771914867287</v>
      </c>
      <c r="D26">
        <f t="shared" ca="1" si="3"/>
        <v>1.6960851681852398</v>
      </c>
    </row>
    <row r="27" spans="1:4" x14ac:dyDescent="0.15">
      <c r="A27">
        <v>18</v>
      </c>
      <c r="B27">
        <f t="shared" ca="1" si="4"/>
        <v>0.79716277839479666</v>
      </c>
      <c r="C27">
        <f t="shared" ca="1" si="2"/>
        <v>2.977909624810942</v>
      </c>
      <c r="D27">
        <f t="shared" ca="1" si="3"/>
        <v>2.2682176015094528</v>
      </c>
    </row>
    <row r="28" spans="1:4" x14ac:dyDescent="0.15">
      <c r="A28">
        <v>19</v>
      </c>
      <c r="B28">
        <f t="shared" ca="1" si="4"/>
        <v>0.33527230337368735</v>
      </c>
      <c r="C28">
        <f t="shared" ca="1" si="2"/>
        <v>3.6531211884193726</v>
      </c>
      <c r="D28">
        <f t="shared" ca="1" si="3"/>
        <v>2.9434291651178839</v>
      </c>
    </row>
    <row r="29" spans="1:4" x14ac:dyDescent="0.15">
      <c r="A29">
        <v>20</v>
      </c>
      <c r="B29">
        <f t="shared" ca="1" si="4"/>
        <v>-1.1418337902366036</v>
      </c>
      <c r="C29">
        <f t="shared" ca="1" si="2"/>
        <v>2.4141931220397819</v>
      </c>
      <c r="D29">
        <f t="shared" ca="1" si="3"/>
        <v>1.7045010987382929</v>
      </c>
    </row>
    <row r="30" spans="1:4" x14ac:dyDescent="0.15">
      <c r="A30">
        <v>21</v>
      </c>
      <c r="B30">
        <f t="shared" ca="1" si="4"/>
        <v>0.1599498843736831</v>
      </c>
      <c r="C30">
        <f t="shared" ca="1" si="2"/>
        <v>1.4192566620202038</v>
      </c>
      <c r="D30">
        <f t="shared" ca="1" si="3"/>
        <v>0.70956463871871489</v>
      </c>
    </row>
    <row r="31" spans="1:4" x14ac:dyDescent="0.15">
      <c r="A31">
        <v>22</v>
      </c>
      <c r="B31">
        <f t="shared" ca="1" si="4"/>
        <v>-1.6378522647735341</v>
      </c>
      <c r="C31">
        <f t="shared" ca="1" si="2"/>
        <v>-0.23256136145640405</v>
      </c>
      <c r="D31">
        <f t="shared" ca="1" si="3"/>
        <v>-0.942253384757893</v>
      </c>
    </row>
    <row r="32" spans="1:4" x14ac:dyDescent="0.15">
      <c r="A32">
        <v>23</v>
      </c>
      <c r="B32">
        <f t="shared" ca="1" si="4"/>
        <v>0.41597264058747485</v>
      </c>
      <c r="C32">
        <f t="shared" ca="1" si="2"/>
        <v>-1.1036143965421161</v>
      </c>
      <c r="D32">
        <f t="shared" ca="1" si="3"/>
        <v>-1.8133064198436051</v>
      </c>
    </row>
    <row r="33" spans="1:4" x14ac:dyDescent="0.15">
      <c r="A33">
        <v>24</v>
      </c>
      <c r="B33">
        <f t="shared" ca="1" si="4"/>
        <v>-0.33927611346179781</v>
      </c>
      <c r="C33">
        <f t="shared" ca="1" si="2"/>
        <v>-0.99975095787972246</v>
      </c>
      <c r="D33">
        <f t="shared" ca="1" si="3"/>
        <v>-1.7094429811812115</v>
      </c>
    </row>
    <row r="34" spans="1:4" x14ac:dyDescent="0.15">
      <c r="A34">
        <v>25</v>
      </c>
      <c r="B34">
        <f t="shared" ca="1" si="4"/>
        <v>0.32819461894797264</v>
      </c>
      <c r="C34">
        <f t="shared" ca="1" si="2"/>
        <v>-0.84300213391321588</v>
      </c>
      <c r="D34">
        <f t="shared" ca="1" si="3"/>
        <v>-1.5526941572147048</v>
      </c>
    </row>
    <row r="35" spans="1:4" x14ac:dyDescent="0.15">
      <c r="A35">
        <v>26</v>
      </c>
      <c r="B35">
        <f t="shared" ca="1" si="4"/>
        <v>-1.2069460871297093</v>
      </c>
      <c r="C35">
        <f t="shared" ca="1" si="2"/>
        <v>-1.7030923124932256</v>
      </c>
      <c r="D35">
        <f t="shared" ca="1" si="3"/>
        <v>-2.4127843357947145</v>
      </c>
    </row>
    <row r="36" spans="1:4" x14ac:dyDescent="0.15">
      <c r="A36">
        <v>27</v>
      </c>
      <c r="B36">
        <f t="shared" ca="1" si="4"/>
        <v>0.57248588675195022</v>
      </c>
      <c r="C36">
        <f t="shared" ca="1" si="2"/>
        <v>-1.9258540641957202</v>
      </c>
      <c r="D36">
        <f t="shared" ca="1" si="3"/>
        <v>-2.6355460874972092</v>
      </c>
    </row>
    <row r="37" spans="1:4" x14ac:dyDescent="0.15">
      <c r="A37">
        <v>28</v>
      </c>
      <c r="B37">
        <f t="shared" ca="1" si="4"/>
        <v>0.25242713602742495</v>
      </c>
      <c r="C37">
        <f t="shared" ca="1" si="2"/>
        <v>-1.022852812347163</v>
      </c>
      <c r="D37">
        <f t="shared" ca="1" si="3"/>
        <v>-1.7325448356486519</v>
      </c>
    </row>
    <row r="38" spans="1:4" x14ac:dyDescent="0.15">
      <c r="A38">
        <v>29</v>
      </c>
      <c r="B38">
        <f t="shared" ca="1" si="4"/>
        <v>-0.42256561790634578</v>
      </c>
      <c r="C38">
        <f t="shared" ca="1" si="2"/>
        <v>-1.1411914401968526</v>
      </c>
      <c r="D38">
        <f t="shared" ca="1" si="3"/>
        <v>-1.8508834634983415</v>
      </c>
    </row>
    <row r="39" spans="1:4" x14ac:dyDescent="0.15">
      <c r="A39">
        <v>30</v>
      </c>
      <c r="B39">
        <f t="shared" ca="1" si="4"/>
        <v>0.87682330659547236</v>
      </c>
      <c r="C39">
        <f t="shared" ca="1" si="2"/>
        <v>-0.48830148390677175</v>
      </c>
      <c r="D39">
        <f t="shared" ca="1" si="3"/>
        <v>-1.1979935072082606</v>
      </c>
    </row>
    <row r="40" spans="1:4" x14ac:dyDescent="0.15">
      <c r="A40">
        <v>31</v>
      </c>
      <c r="B40">
        <f t="shared" ca="1" si="4"/>
        <v>-0.19440723674571389</v>
      </c>
      <c r="C40">
        <f t="shared" ca="1" si="2"/>
        <v>6.7580073014569475E-2</v>
      </c>
      <c r="D40">
        <f t="shared" ca="1" si="3"/>
        <v>-0.64211195028691948</v>
      </c>
    </row>
    <row r="41" spans="1:4" x14ac:dyDescent="0.15">
      <c r="A41">
        <v>32</v>
      </c>
      <c r="B41">
        <f t="shared" ca="1" si="4"/>
        <v>-0.74989869012013866</v>
      </c>
      <c r="C41">
        <f t="shared" ca="1" si="2"/>
        <v>-0.84460241380359724</v>
      </c>
      <c r="D41">
        <f t="shared" ca="1" si="3"/>
        <v>-1.5542944371050862</v>
      </c>
    </row>
    <row r="42" spans="1:4" x14ac:dyDescent="0.15">
      <c r="A42">
        <v>33</v>
      </c>
      <c r="B42">
        <f t="shared" ca="1" si="4"/>
        <v>-0.40527014594322613</v>
      </c>
      <c r="C42">
        <f t="shared" ca="1" si="2"/>
        <v>-1.7653312704625748</v>
      </c>
      <c r="D42">
        <f t="shared" ca="1" si="3"/>
        <v>-2.4750232937640639</v>
      </c>
    </row>
    <row r="43" spans="1:4" x14ac:dyDescent="0.15">
      <c r="A43">
        <v>34</v>
      </c>
      <c r="B43">
        <f t="shared" ca="1" si="4"/>
        <v>0.32646348967380018</v>
      </c>
      <c r="C43">
        <f t="shared" ca="1" si="2"/>
        <v>-1.5865507704970983</v>
      </c>
      <c r="D43">
        <f t="shared" ca="1" si="3"/>
        <v>-2.2962427937985872</v>
      </c>
    </row>
    <row r="44" spans="1:4" x14ac:dyDescent="0.15">
      <c r="A44">
        <v>35</v>
      </c>
      <c r="B44">
        <f t="shared" ca="1" si="4"/>
        <v>-0.36545638329837177</v>
      </c>
      <c r="C44">
        <f t="shared" ca="1" si="2"/>
        <v>-1.53218128500672</v>
      </c>
      <c r="D44">
        <f t="shared" ca="1" si="3"/>
        <v>-2.2418733083082092</v>
      </c>
    </row>
    <row r="45" spans="1:4" x14ac:dyDescent="0.15">
      <c r="A45">
        <v>36</v>
      </c>
      <c r="B45">
        <f t="shared" ca="1" si="4"/>
        <v>-0.63947606507484811</v>
      </c>
      <c r="C45">
        <f t="shared" ca="1" si="2"/>
        <v>-2.3108043282195938</v>
      </c>
      <c r="D45">
        <f t="shared" ca="1" si="3"/>
        <v>-3.020496351521083</v>
      </c>
    </row>
    <row r="46" spans="1:4" x14ac:dyDescent="0.15">
      <c r="A46">
        <v>37</v>
      </c>
      <c r="B46">
        <f t="shared" ca="1" si="4"/>
        <v>-0.10820407081092907</v>
      </c>
      <c r="C46">
        <f t="shared" ca="1" si="2"/>
        <v>-2.6995088182684421</v>
      </c>
      <c r="D46">
        <f t="shared" ca="1" si="3"/>
        <v>-3.4092008415699313</v>
      </c>
    </row>
    <row r="47" spans="1:4" x14ac:dyDescent="0.15">
      <c r="A47">
        <v>38</v>
      </c>
      <c r="B47">
        <f t="shared" ca="1" si="4"/>
        <v>0.18150867301817167</v>
      </c>
      <c r="C47">
        <f t="shared" ca="1" si="2"/>
        <v>-2.3346125200721692</v>
      </c>
      <c r="D47">
        <f t="shared" ca="1" si="3"/>
        <v>-3.0443045433736584</v>
      </c>
    </row>
    <row r="48" spans="1:4" x14ac:dyDescent="0.15">
      <c r="A48">
        <v>39</v>
      </c>
      <c r="B48">
        <f t="shared" ca="1" si="4"/>
        <v>1.6151324199825532</v>
      </c>
      <c r="C48">
        <f t="shared" ca="1" si="2"/>
        <v>-0.34081190966786168</v>
      </c>
      <c r="D48">
        <f t="shared" ca="1" si="3"/>
        <v>-1.0505039329693506</v>
      </c>
    </row>
    <row r="49" spans="1:4" x14ac:dyDescent="0.15">
      <c r="A49">
        <v>40</v>
      </c>
      <c r="B49">
        <f t="shared" ca="1" si="4"/>
        <v>-1.0185781821733066</v>
      </c>
      <c r="C49">
        <f t="shared" ca="1" si="2"/>
        <v>-3.3202964888339404E-2</v>
      </c>
      <c r="D49">
        <f t="shared" ca="1" si="3"/>
        <v>-0.74289498818982835</v>
      </c>
    </row>
    <row r="50" spans="1:4" x14ac:dyDescent="0.15">
      <c r="A50">
        <v>41</v>
      </c>
      <c r="B50">
        <f t="shared" ca="1" si="4"/>
        <v>-0.83468850302739972</v>
      </c>
      <c r="C50">
        <f t="shared" ca="1" si="2"/>
        <v>-1.6794337171655505</v>
      </c>
      <c r="D50">
        <f t="shared" ca="1" si="3"/>
        <v>-2.3891257404670396</v>
      </c>
    </row>
    <row r="51" spans="1:4" x14ac:dyDescent="0.15">
      <c r="A51">
        <v>42</v>
      </c>
      <c r="B51">
        <f t="shared" ca="1" si="4"/>
        <v>0.37883821899683473</v>
      </c>
      <c r="C51">
        <f t="shared" ca="1" si="2"/>
        <v>-1.8004029288740806</v>
      </c>
      <c r="D51">
        <f t="shared" ca="1" si="3"/>
        <v>-2.5100949521755695</v>
      </c>
    </row>
    <row r="52" spans="1:4" x14ac:dyDescent="0.15">
      <c r="A52">
        <v>43</v>
      </c>
      <c r="B52">
        <f t="shared" ca="1" si="4"/>
        <v>-1.0745567951280806</v>
      </c>
      <c r="C52">
        <f t="shared" ca="1" si="2"/>
        <v>-2.3918488559172855</v>
      </c>
      <c r="D52">
        <f t="shared" ca="1" si="3"/>
        <v>-3.1015408792187742</v>
      </c>
    </row>
    <row r="53" spans="1:4" x14ac:dyDescent="0.15">
      <c r="A53">
        <v>44</v>
      </c>
      <c r="B53">
        <f t="shared" ca="1" si="4"/>
        <v>0.66367268270042046</v>
      </c>
      <c r="C53">
        <f t="shared" ca="1" si="2"/>
        <v>-2.3486367237276009</v>
      </c>
      <c r="D53">
        <f t="shared" ca="1" si="3"/>
        <v>-3.0583287470290896</v>
      </c>
    </row>
    <row r="54" spans="1:4" x14ac:dyDescent="0.15">
      <c r="A54">
        <v>45</v>
      </c>
      <c r="B54">
        <f t="shared" ca="1" si="4"/>
        <v>0.36470696104309014</v>
      </c>
      <c r="C54">
        <f t="shared" ca="1" si="2"/>
        <v>-1.2181279441514143</v>
      </c>
      <c r="D54">
        <f t="shared" ca="1" si="3"/>
        <v>-1.9278199674529033</v>
      </c>
    </row>
    <row r="55" spans="1:4" x14ac:dyDescent="0.15">
      <c r="A55">
        <v>46</v>
      </c>
      <c r="B55">
        <f t="shared" ca="1" si="4"/>
        <v>6.1310340533142195E-2</v>
      </c>
      <c r="C55">
        <f t="shared" ca="1" si="2"/>
        <v>-0.74323924036865863</v>
      </c>
      <c r="D55">
        <f t="shared" ca="1" si="3"/>
        <v>-1.4529312636701475</v>
      </c>
    </row>
    <row r="56" spans="1:4" x14ac:dyDescent="0.15">
      <c r="A56">
        <v>47</v>
      </c>
      <c r="B56">
        <f t="shared" ca="1" si="4"/>
        <v>0.79142287295896674</v>
      </c>
      <c r="C56">
        <f t="shared" ca="1" si="2"/>
        <v>0.17155582905368771</v>
      </c>
      <c r="D56">
        <f t="shared" ca="1" si="3"/>
        <v>-0.53813619424780124</v>
      </c>
    </row>
    <row r="57" spans="1:4" x14ac:dyDescent="0.15">
      <c r="A57">
        <v>48</v>
      </c>
      <c r="B57">
        <f t="shared" ca="1" si="4"/>
        <v>-0.69267885222529446</v>
      </c>
      <c r="C57">
        <f t="shared" ca="1" si="2"/>
        <v>9.4859692290197861E-2</v>
      </c>
      <c r="D57">
        <f t="shared" ca="1" si="3"/>
        <v>-0.61483233101129109</v>
      </c>
    </row>
    <row r="58" spans="1:4" x14ac:dyDescent="0.15">
      <c r="A58">
        <v>49</v>
      </c>
      <c r="B58">
        <f t="shared" ca="1" si="4"/>
        <v>-0.14754243476079881</v>
      </c>
      <c r="C58">
        <f t="shared" ca="1" si="2"/>
        <v>-0.61631179347985632</v>
      </c>
      <c r="D58">
        <f t="shared" ca="1" si="3"/>
        <v>-1.3260038167813453</v>
      </c>
    </row>
    <row r="59" spans="1:4" x14ac:dyDescent="0.15">
      <c r="A59">
        <v>50</v>
      </c>
      <c r="B59">
        <f t="shared" ca="1" si="4"/>
        <v>1.072895704965583</v>
      </c>
      <c r="C59">
        <f t="shared" ca="1" si="2"/>
        <v>0.40018114302507313</v>
      </c>
      <c r="D59">
        <f t="shared" ca="1" si="3"/>
        <v>-0.30951088027641582</v>
      </c>
    </row>
    <row r="75" spans="2:12" x14ac:dyDescent="0.15">
      <c r="B75" t="s">
        <v>21</v>
      </c>
      <c r="C75" t="s">
        <v>22</v>
      </c>
      <c r="D75" t="s">
        <v>23</v>
      </c>
      <c r="E75" t="s">
        <v>24</v>
      </c>
      <c r="F75" t="s">
        <v>25</v>
      </c>
      <c r="G75" t="s">
        <v>26</v>
      </c>
      <c r="H75" t="s">
        <v>27</v>
      </c>
      <c r="I75" t="s">
        <v>28</v>
      </c>
      <c r="J75" t="s">
        <v>29</v>
      </c>
      <c r="K75" t="s">
        <v>30</v>
      </c>
      <c r="L75" t="s">
        <v>31</v>
      </c>
    </row>
    <row r="76" spans="2:12" x14ac:dyDescent="0.15">
      <c r="B76">
        <f t="shared" ref="B76:B127" ca="1" si="5">C8</f>
        <v>8.7979727360157511</v>
      </c>
    </row>
    <row r="77" spans="2:12" x14ac:dyDescent="0.15">
      <c r="B77">
        <f t="shared" ca="1" si="5"/>
        <v>7.2256695804951505</v>
      </c>
      <c r="C77">
        <f ca="1">B76</f>
        <v>8.7979727360157511</v>
      </c>
    </row>
    <row r="78" spans="2:12" x14ac:dyDescent="0.15">
      <c r="B78">
        <f t="shared" ca="1" si="5"/>
        <v>5.3573397950415647</v>
      </c>
      <c r="C78">
        <f ca="1">B77</f>
        <v>7.2256695804951505</v>
      </c>
      <c r="D78">
        <f t="shared" ref="D78:D127" ca="1" si="6">B76</f>
        <v>8.7979727360157511</v>
      </c>
    </row>
    <row r="79" spans="2:12" x14ac:dyDescent="0.15">
      <c r="B79">
        <f t="shared" ca="1" si="5"/>
        <v>4.980152713714725</v>
      </c>
      <c r="C79">
        <f t="shared" ref="C79:C127" ca="1" si="7">B78</f>
        <v>5.3573397950415647</v>
      </c>
      <c r="D79">
        <f t="shared" ca="1" si="6"/>
        <v>7.2256695804951505</v>
      </c>
      <c r="E79">
        <f ca="1">B76</f>
        <v>8.7979727360157511</v>
      </c>
    </row>
    <row r="80" spans="2:12" x14ac:dyDescent="0.15">
      <c r="B80">
        <f t="shared" ca="1" si="5"/>
        <v>5.6885425850145976</v>
      </c>
      <c r="C80">
        <f t="shared" ca="1" si="7"/>
        <v>4.980152713714725</v>
      </c>
      <c r="D80">
        <f t="shared" ca="1" si="6"/>
        <v>5.3573397950415647</v>
      </c>
      <c r="E80">
        <f t="shared" ref="E80:E127" ca="1" si="8">B77</f>
        <v>7.2256695804951505</v>
      </c>
      <c r="F80">
        <f ca="1">B76</f>
        <v>8.7979727360157511</v>
      </c>
    </row>
    <row r="81" spans="2:12" x14ac:dyDescent="0.15">
      <c r="B81">
        <f t="shared" ca="1" si="5"/>
        <v>6.0520715449043605</v>
      </c>
      <c r="C81">
        <f t="shared" ca="1" si="7"/>
        <v>5.6885425850145976</v>
      </c>
      <c r="D81">
        <f t="shared" ca="1" si="6"/>
        <v>4.980152713714725</v>
      </c>
      <c r="E81">
        <f t="shared" ca="1" si="8"/>
        <v>5.3573397950415647</v>
      </c>
      <c r="F81">
        <f t="shared" ref="F81:F126" ca="1" si="9">B77</f>
        <v>7.2256695804951505</v>
      </c>
      <c r="G81">
        <f ca="1">F80</f>
        <v>8.7979727360157511</v>
      </c>
    </row>
    <row r="82" spans="2:12" x14ac:dyDescent="0.15">
      <c r="B82">
        <f t="shared" ca="1" si="5"/>
        <v>5.8055122061265534</v>
      </c>
      <c r="C82">
        <f t="shared" ca="1" si="7"/>
        <v>6.0520715449043605</v>
      </c>
      <c r="D82">
        <f t="shared" ca="1" si="6"/>
        <v>5.6885425850145976</v>
      </c>
      <c r="E82">
        <f t="shared" ca="1" si="8"/>
        <v>4.980152713714725</v>
      </c>
      <c r="F82">
        <f t="shared" ca="1" si="9"/>
        <v>5.3573397950415647</v>
      </c>
      <c r="G82">
        <f t="shared" ref="G82:L126" ca="1" si="10">F81</f>
        <v>7.2256695804951505</v>
      </c>
      <c r="H82">
        <f t="shared" ca="1" si="10"/>
        <v>8.7979727360157511</v>
      </c>
    </row>
    <row r="83" spans="2:12" x14ac:dyDescent="0.15">
      <c r="B83">
        <f t="shared" ca="1" si="5"/>
        <v>3.5443493401099873</v>
      </c>
      <c r="C83">
        <f t="shared" ca="1" si="7"/>
        <v>5.8055122061265534</v>
      </c>
      <c r="D83">
        <f t="shared" ca="1" si="6"/>
        <v>6.0520715449043605</v>
      </c>
      <c r="E83">
        <f t="shared" ca="1" si="8"/>
        <v>5.6885425850145976</v>
      </c>
      <c r="F83">
        <f t="shared" ca="1" si="9"/>
        <v>4.980152713714725</v>
      </c>
      <c r="G83">
        <f t="shared" ca="1" si="10"/>
        <v>5.3573397950415647</v>
      </c>
      <c r="H83">
        <f t="shared" ca="1" si="10"/>
        <v>7.2256695804951505</v>
      </c>
      <c r="I83">
        <f t="shared" ca="1" si="10"/>
        <v>8.7979727360157511</v>
      </c>
    </row>
    <row r="84" spans="2:12" x14ac:dyDescent="0.15">
      <c r="B84">
        <f t="shared" ca="1" si="5"/>
        <v>1.8099918528600474</v>
      </c>
      <c r="C84">
        <f t="shared" ca="1" si="7"/>
        <v>3.5443493401099873</v>
      </c>
      <c r="D84">
        <f t="shared" ca="1" si="6"/>
        <v>5.8055122061265534</v>
      </c>
      <c r="E84">
        <f t="shared" ca="1" si="8"/>
        <v>6.0520715449043605</v>
      </c>
      <c r="F84">
        <f t="shared" ca="1" si="9"/>
        <v>5.6885425850145976</v>
      </c>
      <c r="G84">
        <f t="shared" ca="1" si="10"/>
        <v>4.980152713714725</v>
      </c>
      <c r="H84">
        <f t="shared" ca="1" si="10"/>
        <v>5.3573397950415647</v>
      </c>
      <c r="I84">
        <f t="shared" ca="1" si="10"/>
        <v>7.2256695804951505</v>
      </c>
      <c r="J84">
        <f t="shared" ca="1" si="10"/>
        <v>8.7979727360157511</v>
      </c>
    </row>
    <row r="85" spans="2:12" x14ac:dyDescent="0.15">
      <c r="B85">
        <f t="shared" ca="1" si="5"/>
        <v>2.5586641495363738</v>
      </c>
      <c r="C85">
        <f t="shared" ca="1" si="7"/>
        <v>1.8099918528600474</v>
      </c>
      <c r="D85">
        <f t="shared" ca="1" si="6"/>
        <v>3.5443493401099873</v>
      </c>
      <c r="E85">
        <f t="shared" ca="1" si="8"/>
        <v>5.8055122061265534</v>
      </c>
      <c r="F85">
        <f t="shared" ca="1" si="9"/>
        <v>6.0520715449043605</v>
      </c>
      <c r="G85">
        <f t="shared" ca="1" si="10"/>
        <v>5.6885425850145976</v>
      </c>
      <c r="H85">
        <f t="shared" ca="1" si="10"/>
        <v>4.980152713714725</v>
      </c>
      <c r="I85">
        <f t="shared" ca="1" si="10"/>
        <v>5.3573397950415647</v>
      </c>
      <c r="J85">
        <f t="shared" ca="1" si="10"/>
        <v>7.2256695804951505</v>
      </c>
      <c r="K85">
        <f t="shared" ca="1" si="10"/>
        <v>8.7979727360157511</v>
      </c>
    </row>
    <row r="86" spans="2:12" x14ac:dyDescent="0.15">
      <c r="B86">
        <f t="shared" ca="1" si="5"/>
        <v>2.768731576713388</v>
      </c>
      <c r="C86">
        <f t="shared" ca="1" si="7"/>
        <v>2.5586641495363738</v>
      </c>
      <c r="D86">
        <f t="shared" ca="1" si="6"/>
        <v>1.8099918528600474</v>
      </c>
      <c r="E86">
        <f t="shared" ca="1" si="8"/>
        <v>3.5443493401099873</v>
      </c>
      <c r="F86">
        <f t="shared" ca="1" si="9"/>
        <v>5.8055122061265534</v>
      </c>
      <c r="G86">
        <f t="shared" ca="1" si="10"/>
        <v>6.0520715449043605</v>
      </c>
      <c r="H86">
        <f t="shared" ca="1" si="10"/>
        <v>5.6885425850145976</v>
      </c>
      <c r="I86">
        <f t="shared" ca="1" si="10"/>
        <v>4.980152713714725</v>
      </c>
      <c r="J86">
        <f t="shared" ca="1" si="10"/>
        <v>5.3573397950415647</v>
      </c>
      <c r="K86">
        <f t="shared" ca="1" si="10"/>
        <v>7.2256695804951505</v>
      </c>
      <c r="L86">
        <f t="shared" ca="1" si="10"/>
        <v>8.7979727360157511</v>
      </c>
    </row>
    <row r="87" spans="2:12" x14ac:dyDescent="0.15">
      <c r="B87">
        <f t="shared" ca="1" si="5"/>
        <v>2.8095185056597969</v>
      </c>
      <c r="C87">
        <f t="shared" ca="1" si="7"/>
        <v>2.768731576713388</v>
      </c>
      <c r="D87">
        <f t="shared" ca="1" si="6"/>
        <v>2.5586641495363738</v>
      </c>
      <c r="E87">
        <f t="shared" ca="1" si="8"/>
        <v>1.8099918528600474</v>
      </c>
      <c r="F87">
        <f t="shared" ca="1" si="9"/>
        <v>3.5443493401099873</v>
      </c>
      <c r="G87">
        <f t="shared" ca="1" si="10"/>
        <v>5.8055122061265534</v>
      </c>
      <c r="H87">
        <f t="shared" ca="1" si="10"/>
        <v>6.0520715449043605</v>
      </c>
      <c r="I87">
        <f t="shared" ca="1" si="10"/>
        <v>5.6885425850145976</v>
      </c>
      <c r="J87">
        <f t="shared" ca="1" si="10"/>
        <v>4.980152713714725</v>
      </c>
      <c r="K87">
        <f t="shared" ca="1" si="10"/>
        <v>5.3573397950415647</v>
      </c>
      <c r="L87">
        <f t="shared" ca="1" si="10"/>
        <v>7.2256695804951505</v>
      </c>
    </row>
    <row r="88" spans="2:12" x14ac:dyDescent="0.15">
      <c r="B88">
        <f t="shared" ca="1" si="5"/>
        <v>2.9626638980105424</v>
      </c>
      <c r="C88">
        <f t="shared" ca="1" si="7"/>
        <v>2.8095185056597969</v>
      </c>
      <c r="D88">
        <f t="shared" ca="1" si="6"/>
        <v>2.768731576713388</v>
      </c>
      <c r="E88">
        <f t="shared" ca="1" si="8"/>
        <v>2.5586641495363738</v>
      </c>
      <c r="F88">
        <f t="shared" ca="1" si="9"/>
        <v>1.8099918528600474</v>
      </c>
      <c r="G88">
        <f t="shared" ca="1" si="10"/>
        <v>3.5443493401099873</v>
      </c>
      <c r="H88">
        <f t="shared" ca="1" si="10"/>
        <v>5.8055122061265534</v>
      </c>
      <c r="I88">
        <f t="shared" ca="1" si="10"/>
        <v>6.0520715449043605</v>
      </c>
      <c r="J88">
        <f t="shared" ca="1" si="10"/>
        <v>5.6885425850145976</v>
      </c>
      <c r="K88">
        <f t="shared" ca="1" si="10"/>
        <v>4.980152713714725</v>
      </c>
      <c r="L88">
        <f t="shared" ca="1" si="10"/>
        <v>5.3573397950415647</v>
      </c>
    </row>
    <row r="89" spans="2:12" x14ac:dyDescent="0.15">
      <c r="B89">
        <f t="shared" ca="1" si="5"/>
        <v>2.0984488680767166</v>
      </c>
      <c r="C89">
        <f t="shared" ca="1" si="7"/>
        <v>2.9626638980105424</v>
      </c>
      <c r="D89">
        <f t="shared" ca="1" si="6"/>
        <v>2.8095185056597969</v>
      </c>
      <c r="E89">
        <f t="shared" ca="1" si="8"/>
        <v>2.768731576713388</v>
      </c>
      <c r="F89">
        <f t="shared" ca="1" si="9"/>
        <v>2.5586641495363738</v>
      </c>
      <c r="G89">
        <f t="shared" ca="1" si="10"/>
        <v>1.8099918528600474</v>
      </c>
      <c r="H89">
        <f t="shared" ca="1" si="10"/>
        <v>3.5443493401099873</v>
      </c>
      <c r="I89">
        <f t="shared" ca="1" si="10"/>
        <v>5.8055122061265534</v>
      </c>
      <c r="J89">
        <f t="shared" ca="1" si="10"/>
        <v>6.0520715449043605</v>
      </c>
      <c r="K89">
        <f t="shared" ca="1" si="10"/>
        <v>5.6885425850145976</v>
      </c>
      <c r="L89">
        <f t="shared" ca="1" si="10"/>
        <v>4.980152713714725</v>
      </c>
    </row>
    <row r="90" spans="2:12" x14ac:dyDescent="0.15">
      <c r="B90">
        <f t="shared" ca="1" si="5"/>
        <v>0.43914817856008603</v>
      </c>
      <c r="C90">
        <f t="shared" ca="1" si="7"/>
        <v>2.0984488680767166</v>
      </c>
      <c r="D90">
        <f t="shared" ca="1" si="6"/>
        <v>2.9626638980105424</v>
      </c>
      <c r="E90">
        <f t="shared" ca="1" si="8"/>
        <v>2.8095185056597969</v>
      </c>
      <c r="F90">
        <f t="shared" ca="1" si="9"/>
        <v>2.768731576713388</v>
      </c>
      <c r="G90">
        <f t="shared" ca="1" si="10"/>
        <v>2.5586641495363738</v>
      </c>
      <c r="H90">
        <f t="shared" ca="1" si="10"/>
        <v>1.8099918528600474</v>
      </c>
      <c r="I90">
        <f t="shared" ca="1" si="10"/>
        <v>3.5443493401099873</v>
      </c>
      <c r="J90">
        <f t="shared" ca="1" si="10"/>
        <v>5.8055122061265534</v>
      </c>
      <c r="K90">
        <f t="shared" ca="1" si="10"/>
        <v>6.0520715449043605</v>
      </c>
      <c r="L90">
        <f t="shared" ca="1" si="10"/>
        <v>5.6885425850145976</v>
      </c>
    </row>
    <row r="91" spans="2:12" x14ac:dyDescent="0.15">
      <c r="B91">
        <f t="shared" ca="1" si="5"/>
        <v>-0.28001229925284787</v>
      </c>
      <c r="C91">
        <f t="shared" ca="1" si="7"/>
        <v>0.43914817856008603</v>
      </c>
      <c r="D91">
        <f t="shared" ca="1" si="6"/>
        <v>2.0984488680767166</v>
      </c>
      <c r="E91">
        <f t="shared" ca="1" si="8"/>
        <v>2.9626638980105424</v>
      </c>
      <c r="F91">
        <f t="shared" ca="1" si="9"/>
        <v>2.8095185056597969</v>
      </c>
      <c r="G91">
        <f t="shared" ca="1" si="10"/>
        <v>2.768731576713388</v>
      </c>
      <c r="H91">
        <f t="shared" ca="1" si="10"/>
        <v>2.5586641495363738</v>
      </c>
      <c r="I91">
        <f t="shared" ca="1" si="10"/>
        <v>1.8099918528600474</v>
      </c>
      <c r="J91">
        <f t="shared" ca="1" si="10"/>
        <v>3.5443493401099873</v>
      </c>
      <c r="K91">
        <f t="shared" ca="1" si="10"/>
        <v>5.8055122061265534</v>
      </c>
      <c r="L91">
        <f t="shared" ca="1" si="10"/>
        <v>6.0520715449043605</v>
      </c>
    </row>
    <row r="92" spans="2:12" x14ac:dyDescent="0.15">
      <c r="B92">
        <f t="shared" ca="1" si="5"/>
        <v>0.55596346935239904</v>
      </c>
      <c r="C92">
        <f t="shared" ca="1" si="7"/>
        <v>-0.28001229925284787</v>
      </c>
      <c r="D92">
        <f t="shared" ca="1" si="6"/>
        <v>0.43914817856008603</v>
      </c>
      <c r="E92">
        <f t="shared" ca="1" si="8"/>
        <v>2.0984488680767166</v>
      </c>
      <c r="F92">
        <f t="shared" ca="1" si="9"/>
        <v>2.9626638980105424</v>
      </c>
      <c r="G92">
        <f t="shared" ca="1" si="10"/>
        <v>2.8095185056597969</v>
      </c>
      <c r="H92">
        <f t="shared" ca="1" si="10"/>
        <v>2.768731576713388</v>
      </c>
      <c r="I92">
        <f t="shared" ca="1" si="10"/>
        <v>2.5586641495363738</v>
      </c>
      <c r="J92">
        <f t="shared" ca="1" si="10"/>
        <v>1.8099918528600474</v>
      </c>
      <c r="K92">
        <f t="shared" ca="1" si="10"/>
        <v>3.5443493401099873</v>
      </c>
      <c r="L92">
        <f t="shared" ca="1" si="10"/>
        <v>5.8055122061265534</v>
      </c>
    </row>
    <row r="93" spans="2:12" x14ac:dyDescent="0.15">
      <c r="B93">
        <f t="shared" ca="1" si="5"/>
        <v>1.9189311447940045</v>
      </c>
      <c r="C93">
        <f t="shared" ca="1" si="7"/>
        <v>0.55596346935239904</v>
      </c>
      <c r="D93">
        <f t="shared" ca="1" si="6"/>
        <v>-0.28001229925284787</v>
      </c>
      <c r="E93">
        <f t="shared" ca="1" si="8"/>
        <v>0.43914817856008603</v>
      </c>
      <c r="F93">
        <f t="shared" ca="1" si="9"/>
        <v>2.0984488680767166</v>
      </c>
      <c r="G93">
        <f t="shared" ca="1" si="10"/>
        <v>2.9626638980105424</v>
      </c>
      <c r="H93">
        <f t="shared" ca="1" si="10"/>
        <v>2.8095185056597969</v>
      </c>
      <c r="I93">
        <f t="shared" ca="1" si="10"/>
        <v>2.768731576713388</v>
      </c>
      <c r="J93">
        <f t="shared" ca="1" si="10"/>
        <v>2.5586641495363738</v>
      </c>
      <c r="K93">
        <f t="shared" ca="1" si="10"/>
        <v>1.8099918528600474</v>
      </c>
      <c r="L93">
        <f t="shared" ca="1" si="10"/>
        <v>3.5443493401099873</v>
      </c>
    </row>
    <row r="94" spans="2:12" x14ac:dyDescent="0.15">
      <c r="B94">
        <f t="shared" ca="1" si="5"/>
        <v>2.4057771914867287</v>
      </c>
      <c r="C94">
        <f t="shared" ca="1" si="7"/>
        <v>1.9189311447940045</v>
      </c>
      <c r="D94">
        <f t="shared" ca="1" si="6"/>
        <v>0.55596346935239904</v>
      </c>
      <c r="E94">
        <f t="shared" ca="1" si="8"/>
        <v>-0.28001229925284787</v>
      </c>
      <c r="F94">
        <f t="shared" ca="1" si="9"/>
        <v>0.43914817856008603</v>
      </c>
      <c r="G94">
        <f t="shared" ca="1" si="10"/>
        <v>2.0984488680767166</v>
      </c>
      <c r="H94">
        <f t="shared" ca="1" si="10"/>
        <v>2.9626638980105424</v>
      </c>
      <c r="I94">
        <f t="shared" ca="1" si="10"/>
        <v>2.8095185056597969</v>
      </c>
      <c r="J94">
        <f t="shared" ca="1" si="10"/>
        <v>2.768731576713388</v>
      </c>
      <c r="K94">
        <f t="shared" ca="1" si="10"/>
        <v>2.5586641495363738</v>
      </c>
      <c r="L94">
        <f t="shared" ca="1" si="10"/>
        <v>1.8099918528600474</v>
      </c>
    </row>
    <row r="95" spans="2:12" x14ac:dyDescent="0.15">
      <c r="B95">
        <f t="shared" ca="1" si="5"/>
        <v>2.977909624810942</v>
      </c>
      <c r="C95">
        <f t="shared" ca="1" si="7"/>
        <v>2.4057771914867287</v>
      </c>
      <c r="D95">
        <f t="shared" ca="1" si="6"/>
        <v>1.9189311447940045</v>
      </c>
      <c r="E95">
        <f t="shared" ca="1" si="8"/>
        <v>0.55596346935239904</v>
      </c>
      <c r="F95">
        <f t="shared" ca="1" si="9"/>
        <v>-0.28001229925284787</v>
      </c>
      <c r="G95">
        <f t="shared" ca="1" si="10"/>
        <v>0.43914817856008603</v>
      </c>
      <c r="H95">
        <f t="shared" ca="1" si="10"/>
        <v>2.0984488680767166</v>
      </c>
      <c r="I95">
        <f t="shared" ca="1" si="10"/>
        <v>2.9626638980105424</v>
      </c>
      <c r="J95">
        <f t="shared" ca="1" si="10"/>
        <v>2.8095185056597969</v>
      </c>
      <c r="K95">
        <f t="shared" ca="1" si="10"/>
        <v>2.768731576713388</v>
      </c>
      <c r="L95">
        <f t="shared" ca="1" si="10"/>
        <v>2.5586641495363738</v>
      </c>
    </row>
    <row r="96" spans="2:12" x14ac:dyDescent="0.15">
      <c r="B96">
        <f t="shared" ca="1" si="5"/>
        <v>3.6531211884193726</v>
      </c>
      <c r="C96">
        <f t="shared" ca="1" si="7"/>
        <v>2.977909624810942</v>
      </c>
      <c r="D96">
        <f t="shared" ca="1" si="6"/>
        <v>2.4057771914867287</v>
      </c>
      <c r="E96">
        <f t="shared" ca="1" si="8"/>
        <v>1.9189311447940045</v>
      </c>
      <c r="F96">
        <f t="shared" ca="1" si="9"/>
        <v>0.55596346935239904</v>
      </c>
      <c r="G96">
        <f t="shared" ca="1" si="10"/>
        <v>-0.28001229925284787</v>
      </c>
      <c r="H96">
        <f t="shared" ca="1" si="10"/>
        <v>0.43914817856008603</v>
      </c>
      <c r="I96">
        <f t="shared" ca="1" si="10"/>
        <v>2.0984488680767166</v>
      </c>
      <c r="J96">
        <f t="shared" ca="1" si="10"/>
        <v>2.9626638980105424</v>
      </c>
      <c r="K96">
        <f t="shared" ca="1" si="10"/>
        <v>2.8095185056597969</v>
      </c>
      <c r="L96">
        <f t="shared" ca="1" si="10"/>
        <v>2.768731576713388</v>
      </c>
    </row>
    <row r="97" spans="2:12" x14ac:dyDescent="0.15">
      <c r="B97">
        <f t="shared" ca="1" si="5"/>
        <v>2.4141931220397819</v>
      </c>
      <c r="C97">
        <f t="shared" ca="1" si="7"/>
        <v>3.6531211884193726</v>
      </c>
      <c r="D97">
        <f t="shared" ca="1" si="6"/>
        <v>2.977909624810942</v>
      </c>
      <c r="E97">
        <f t="shared" ca="1" si="8"/>
        <v>2.4057771914867287</v>
      </c>
      <c r="F97">
        <f t="shared" ca="1" si="9"/>
        <v>1.9189311447940045</v>
      </c>
      <c r="G97">
        <f t="shared" ca="1" si="10"/>
        <v>0.55596346935239904</v>
      </c>
      <c r="H97">
        <f t="shared" ca="1" si="10"/>
        <v>-0.28001229925284787</v>
      </c>
      <c r="I97">
        <f t="shared" ca="1" si="10"/>
        <v>0.43914817856008603</v>
      </c>
      <c r="J97">
        <f t="shared" ca="1" si="10"/>
        <v>2.0984488680767166</v>
      </c>
      <c r="K97">
        <f t="shared" ca="1" si="10"/>
        <v>2.9626638980105424</v>
      </c>
      <c r="L97">
        <f t="shared" ca="1" si="10"/>
        <v>2.8095185056597969</v>
      </c>
    </row>
    <row r="98" spans="2:12" x14ac:dyDescent="0.15">
      <c r="B98">
        <f t="shared" ca="1" si="5"/>
        <v>1.4192566620202038</v>
      </c>
      <c r="C98">
        <f t="shared" ca="1" si="7"/>
        <v>2.4141931220397819</v>
      </c>
      <c r="D98">
        <f t="shared" ca="1" si="6"/>
        <v>3.6531211884193726</v>
      </c>
      <c r="E98">
        <f t="shared" ca="1" si="8"/>
        <v>2.977909624810942</v>
      </c>
      <c r="F98">
        <f t="shared" ca="1" si="9"/>
        <v>2.4057771914867287</v>
      </c>
      <c r="G98">
        <f t="shared" ca="1" si="10"/>
        <v>1.9189311447940045</v>
      </c>
      <c r="H98">
        <f t="shared" ca="1" si="10"/>
        <v>0.55596346935239904</v>
      </c>
      <c r="I98">
        <f t="shared" ca="1" si="10"/>
        <v>-0.28001229925284787</v>
      </c>
      <c r="J98">
        <f t="shared" ca="1" si="10"/>
        <v>0.43914817856008603</v>
      </c>
      <c r="K98">
        <f t="shared" ca="1" si="10"/>
        <v>2.0984488680767166</v>
      </c>
      <c r="L98">
        <f t="shared" ca="1" si="10"/>
        <v>2.9626638980105424</v>
      </c>
    </row>
    <row r="99" spans="2:12" x14ac:dyDescent="0.15">
      <c r="B99">
        <f t="shared" ca="1" si="5"/>
        <v>-0.23256136145640405</v>
      </c>
      <c r="C99">
        <f t="shared" ca="1" si="7"/>
        <v>1.4192566620202038</v>
      </c>
      <c r="D99">
        <f t="shared" ca="1" si="6"/>
        <v>2.4141931220397819</v>
      </c>
      <c r="E99">
        <f t="shared" ca="1" si="8"/>
        <v>3.6531211884193726</v>
      </c>
      <c r="F99">
        <f t="shared" ca="1" si="9"/>
        <v>2.977909624810942</v>
      </c>
      <c r="G99">
        <f t="shared" ca="1" si="10"/>
        <v>2.4057771914867287</v>
      </c>
      <c r="H99">
        <f t="shared" ca="1" si="10"/>
        <v>1.9189311447940045</v>
      </c>
      <c r="I99">
        <f t="shared" ca="1" si="10"/>
        <v>0.55596346935239904</v>
      </c>
      <c r="J99">
        <f t="shared" ca="1" si="10"/>
        <v>-0.28001229925284787</v>
      </c>
      <c r="K99">
        <f t="shared" ca="1" si="10"/>
        <v>0.43914817856008603</v>
      </c>
      <c r="L99">
        <f t="shared" ca="1" si="10"/>
        <v>2.0984488680767166</v>
      </c>
    </row>
    <row r="100" spans="2:12" x14ac:dyDescent="0.15">
      <c r="B100">
        <f t="shared" ca="1" si="5"/>
        <v>-1.1036143965421161</v>
      </c>
      <c r="C100">
        <f t="shared" ca="1" si="7"/>
        <v>-0.23256136145640405</v>
      </c>
      <c r="D100">
        <f t="shared" ca="1" si="6"/>
        <v>1.4192566620202038</v>
      </c>
      <c r="E100">
        <f t="shared" ca="1" si="8"/>
        <v>2.4141931220397819</v>
      </c>
      <c r="F100">
        <f t="shared" ca="1" si="9"/>
        <v>3.6531211884193726</v>
      </c>
      <c r="G100">
        <f t="shared" ca="1" si="10"/>
        <v>2.977909624810942</v>
      </c>
      <c r="H100">
        <f t="shared" ca="1" si="10"/>
        <v>2.4057771914867287</v>
      </c>
      <c r="I100">
        <f t="shared" ca="1" si="10"/>
        <v>1.9189311447940045</v>
      </c>
      <c r="J100">
        <f t="shared" ca="1" si="10"/>
        <v>0.55596346935239904</v>
      </c>
      <c r="K100">
        <f t="shared" ca="1" si="10"/>
        <v>-0.28001229925284787</v>
      </c>
      <c r="L100">
        <f t="shared" ca="1" si="10"/>
        <v>0.43914817856008603</v>
      </c>
    </row>
    <row r="101" spans="2:12" x14ac:dyDescent="0.15">
      <c r="B101">
        <f t="shared" ca="1" si="5"/>
        <v>-0.99975095787972246</v>
      </c>
      <c r="C101">
        <f t="shared" ca="1" si="7"/>
        <v>-1.1036143965421161</v>
      </c>
      <c r="D101">
        <f t="shared" ca="1" si="6"/>
        <v>-0.23256136145640405</v>
      </c>
      <c r="E101">
        <f t="shared" ca="1" si="8"/>
        <v>1.4192566620202038</v>
      </c>
      <c r="F101">
        <f t="shared" ca="1" si="9"/>
        <v>2.4141931220397819</v>
      </c>
      <c r="G101">
        <f t="shared" ca="1" si="10"/>
        <v>3.6531211884193726</v>
      </c>
      <c r="H101">
        <f t="shared" ca="1" si="10"/>
        <v>2.977909624810942</v>
      </c>
      <c r="I101">
        <f t="shared" ca="1" si="10"/>
        <v>2.4057771914867287</v>
      </c>
      <c r="J101">
        <f t="shared" ca="1" si="10"/>
        <v>1.9189311447940045</v>
      </c>
      <c r="K101">
        <f t="shared" ca="1" si="10"/>
        <v>0.55596346935239904</v>
      </c>
      <c r="L101">
        <f t="shared" ca="1" si="10"/>
        <v>-0.28001229925284787</v>
      </c>
    </row>
    <row r="102" spans="2:12" x14ac:dyDescent="0.15">
      <c r="B102">
        <f t="shared" ca="1" si="5"/>
        <v>-0.84300213391321588</v>
      </c>
      <c r="C102">
        <f t="shared" ca="1" si="7"/>
        <v>-0.99975095787972246</v>
      </c>
      <c r="D102">
        <f t="shared" ca="1" si="6"/>
        <v>-1.1036143965421161</v>
      </c>
      <c r="E102">
        <f t="shared" ca="1" si="8"/>
        <v>-0.23256136145640405</v>
      </c>
      <c r="F102">
        <f t="shared" ca="1" si="9"/>
        <v>1.4192566620202038</v>
      </c>
      <c r="G102">
        <f t="shared" ca="1" si="10"/>
        <v>2.4141931220397819</v>
      </c>
      <c r="H102">
        <f t="shared" ca="1" si="10"/>
        <v>3.6531211884193726</v>
      </c>
      <c r="I102">
        <f t="shared" ca="1" si="10"/>
        <v>2.977909624810942</v>
      </c>
      <c r="J102">
        <f t="shared" ca="1" si="10"/>
        <v>2.4057771914867287</v>
      </c>
      <c r="K102">
        <f t="shared" ca="1" si="10"/>
        <v>1.9189311447940045</v>
      </c>
      <c r="L102">
        <f t="shared" ca="1" si="10"/>
        <v>0.55596346935239904</v>
      </c>
    </row>
    <row r="103" spans="2:12" x14ac:dyDescent="0.15">
      <c r="B103">
        <f t="shared" ca="1" si="5"/>
        <v>-1.7030923124932256</v>
      </c>
      <c r="C103">
        <f t="shared" ca="1" si="7"/>
        <v>-0.84300213391321588</v>
      </c>
      <c r="D103">
        <f t="shared" ca="1" si="6"/>
        <v>-0.99975095787972246</v>
      </c>
      <c r="E103">
        <f t="shared" ca="1" si="8"/>
        <v>-1.1036143965421161</v>
      </c>
      <c r="F103">
        <f t="shared" ca="1" si="9"/>
        <v>-0.23256136145640405</v>
      </c>
      <c r="G103">
        <f t="shared" ca="1" si="10"/>
        <v>1.4192566620202038</v>
      </c>
      <c r="H103">
        <f t="shared" ca="1" si="10"/>
        <v>2.4141931220397819</v>
      </c>
      <c r="I103">
        <f t="shared" ca="1" si="10"/>
        <v>3.6531211884193726</v>
      </c>
      <c r="J103">
        <f t="shared" ca="1" si="10"/>
        <v>2.977909624810942</v>
      </c>
      <c r="K103">
        <f t="shared" ca="1" si="10"/>
        <v>2.4057771914867287</v>
      </c>
      <c r="L103">
        <f t="shared" ca="1" si="10"/>
        <v>1.9189311447940045</v>
      </c>
    </row>
    <row r="104" spans="2:12" x14ac:dyDescent="0.15">
      <c r="B104">
        <f t="shared" ca="1" si="5"/>
        <v>-1.9258540641957202</v>
      </c>
      <c r="C104">
        <f t="shared" ca="1" si="7"/>
        <v>-1.7030923124932256</v>
      </c>
      <c r="D104">
        <f t="shared" ca="1" si="6"/>
        <v>-0.84300213391321588</v>
      </c>
      <c r="E104">
        <f t="shared" ca="1" si="8"/>
        <v>-0.99975095787972246</v>
      </c>
      <c r="F104">
        <f t="shared" ca="1" si="9"/>
        <v>-1.1036143965421161</v>
      </c>
      <c r="G104">
        <f t="shared" ca="1" si="10"/>
        <v>-0.23256136145640405</v>
      </c>
      <c r="H104">
        <f t="shared" ca="1" si="10"/>
        <v>1.4192566620202038</v>
      </c>
      <c r="I104">
        <f t="shared" ca="1" si="10"/>
        <v>2.4141931220397819</v>
      </c>
      <c r="J104">
        <f t="shared" ca="1" si="10"/>
        <v>3.6531211884193726</v>
      </c>
      <c r="K104">
        <f t="shared" ca="1" si="10"/>
        <v>2.977909624810942</v>
      </c>
      <c r="L104">
        <f t="shared" ca="1" si="10"/>
        <v>2.4057771914867287</v>
      </c>
    </row>
    <row r="105" spans="2:12" x14ac:dyDescent="0.15">
      <c r="B105">
        <f t="shared" ca="1" si="5"/>
        <v>-1.022852812347163</v>
      </c>
      <c r="C105">
        <f t="shared" ca="1" si="7"/>
        <v>-1.9258540641957202</v>
      </c>
      <c r="D105">
        <f t="shared" ca="1" si="6"/>
        <v>-1.7030923124932256</v>
      </c>
      <c r="E105">
        <f t="shared" ca="1" si="8"/>
        <v>-0.84300213391321588</v>
      </c>
      <c r="F105">
        <f t="shared" ca="1" si="9"/>
        <v>-0.99975095787972246</v>
      </c>
      <c r="G105">
        <f t="shared" ca="1" si="10"/>
        <v>-1.1036143965421161</v>
      </c>
      <c r="H105">
        <f t="shared" ca="1" si="10"/>
        <v>-0.23256136145640405</v>
      </c>
      <c r="I105">
        <f t="shared" ca="1" si="10"/>
        <v>1.4192566620202038</v>
      </c>
      <c r="J105">
        <f t="shared" ca="1" si="10"/>
        <v>2.4141931220397819</v>
      </c>
      <c r="K105">
        <f t="shared" ca="1" si="10"/>
        <v>3.6531211884193726</v>
      </c>
      <c r="L105">
        <f t="shared" ca="1" si="10"/>
        <v>2.977909624810942</v>
      </c>
    </row>
    <row r="106" spans="2:12" x14ac:dyDescent="0.15">
      <c r="B106">
        <f t="shared" ca="1" si="5"/>
        <v>-1.1411914401968526</v>
      </c>
      <c r="C106">
        <f t="shared" ca="1" si="7"/>
        <v>-1.022852812347163</v>
      </c>
      <c r="D106">
        <f t="shared" ca="1" si="6"/>
        <v>-1.9258540641957202</v>
      </c>
      <c r="E106">
        <f t="shared" ca="1" si="8"/>
        <v>-1.7030923124932256</v>
      </c>
      <c r="F106">
        <f t="shared" ca="1" si="9"/>
        <v>-0.84300213391321588</v>
      </c>
      <c r="G106">
        <f t="shared" ca="1" si="10"/>
        <v>-0.99975095787972246</v>
      </c>
      <c r="H106">
        <f t="shared" ca="1" si="10"/>
        <v>-1.1036143965421161</v>
      </c>
      <c r="I106">
        <f t="shared" ca="1" si="10"/>
        <v>-0.23256136145640405</v>
      </c>
      <c r="J106">
        <f t="shared" ca="1" si="10"/>
        <v>1.4192566620202038</v>
      </c>
      <c r="K106">
        <f t="shared" ca="1" si="10"/>
        <v>2.4141931220397819</v>
      </c>
      <c r="L106">
        <f t="shared" ca="1" si="10"/>
        <v>3.6531211884193726</v>
      </c>
    </row>
    <row r="107" spans="2:12" x14ac:dyDescent="0.15">
      <c r="B107">
        <f t="shared" ca="1" si="5"/>
        <v>-0.48830148390677175</v>
      </c>
      <c r="C107">
        <f t="shared" ca="1" si="7"/>
        <v>-1.1411914401968526</v>
      </c>
      <c r="D107">
        <f t="shared" ca="1" si="6"/>
        <v>-1.022852812347163</v>
      </c>
      <c r="E107">
        <f t="shared" ca="1" si="8"/>
        <v>-1.9258540641957202</v>
      </c>
      <c r="F107">
        <f t="shared" ca="1" si="9"/>
        <v>-1.7030923124932256</v>
      </c>
      <c r="G107">
        <f t="shared" ca="1" si="10"/>
        <v>-0.84300213391321588</v>
      </c>
      <c r="H107">
        <f t="shared" ca="1" si="10"/>
        <v>-0.99975095787972246</v>
      </c>
      <c r="I107">
        <f t="shared" ca="1" si="10"/>
        <v>-1.1036143965421161</v>
      </c>
      <c r="J107">
        <f t="shared" ca="1" si="10"/>
        <v>-0.23256136145640405</v>
      </c>
      <c r="K107">
        <f t="shared" ca="1" si="10"/>
        <v>1.4192566620202038</v>
      </c>
      <c r="L107">
        <f t="shared" ca="1" si="10"/>
        <v>2.4141931220397819</v>
      </c>
    </row>
    <row r="108" spans="2:12" x14ac:dyDescent="0.15">
      <c r="B108">
        <f t="shared" ca="1" si="5"/>
        <v>6.7580073014569475E-2</v>
      </c>
      <c r="C108">
        <f t="shared" ca="1" si="7"/>
        <v>-0.48830148390677175</v>
      </c>
      <c r="D108">
        <f t="shared" ca="1" si="6"/>
        <v>-1.1411914401968526</v>
      </c>
      <c r="E108">
        <f t="shared" ca="1" si="8"/>
        <v>-1.022852812347163</v>
      </c>
      <c r="F108">
        <f t="shared" ca="1" si="9"/>
        <v>-1.9258540641957202</v>
      </c>
      <c r="G108">
        <f t="shared" ca="1" si="10"/>
        <v>-1.7030923124932256</v>
      </c>
      <c r="H108">
        <f t="shared" ca="1" si="10"/>
        <v>-0.84300213391321588</v>
      </c>
      <c r="I108">
        <f t="shared" ca="1" si="10"/>
        <v>-0.99975095787972246</v>
      </c>
      <c r="J108">
        <f t="shared" ca="1" si="10"/>
        <v>-1.1036143965421161</v>
      </c>
      <c r="K108">
        <f t="shared" ca="1" si="10"/>
        <v>-0.23256136145640405</v>
      </c>
      <c r="L108">
        <f t="shared" ca="1" si="10"/>
        <v>1.4192566620202038</v>
      </c>
    </row>
    <row r="109" spans="2:12" x14ac:dyDescent="0.15">
      <c r="B109">
        <f t="shared" ca="1" si="5"/>
        <v>-0.84460241380359724</v>
      </c>
      <c r="C109">
        <f t="shared" ca="1" si="7"/>
        <v>6.7580073014569475E-2</v>
      </c>
      <c r="D109">
        <f t="shared" ca="1" si="6"/>
        <v>-0.48830148390677175</v>
      </c>
      <c r="E109">
        <f t="shared" ca="1" si="8"/>
        <v>-1.1411914401968526</v>
      </c>
      <c r="F109">
        <f t="shared" ca="1" si="9"/>
        <v>-1.022852812347163</v>
      </c>
      <c r="G109">
        <f t="shared" ca="1" si="10"/>
        <v>-1.9258540641957202</v>
      </c>
      <c r="H109">
        <f t="shared" ca="1" si="10"/>
        <v>-1.7030923124932256</v>
      </c>
      <c r="I109">
        <f t="shared" ca="1" si="10"/>
        <v>-0.84300213391321588</v>
      </c>
      <c r="J109">
        <f t="shared" ca="1" si="10"/>
        <v>-0.99975095787972246</v>
      </c>
      <c r="K109">
        <f t="shared" ca="1" si="10"/>
        <v>-1.1036143965421161</v>
      </c>
      <c r="L109">
        <f t="shared" ca="1" si="10"/>
        <v>-0.23256136145640405</v>
      </c>
    </row>
    <row r="110" spans="2:12" x14ac:dyDescent="0.15">
      <c r="B110">
        <f t="shared" ca="1" si="5"/>
        <v>-1.7653312704625748</v>
      </c>
      <c r="C110">
        <f t="shared" ca="1" si="7"/>
        <v>-0.84460241380359724</v>
      </c>
      <c r="D110">
        <f t="shared" ca="1" si="6"/>
        <v>6.7580073014569475E-2</v>
      </c>
      <c r="E110">
        <f t="shared" ca="1" si="8"/>
        <v>-0.48830148390677175</v>
      </c>
      <c r="F110">
        <f t="shared" ca="1" si="9"/>
        <v>-1.1411914401968526</v>
      </c>
      <c r="G110">
        <f t="shared" ca="1" si="10"/>
        <v>-1.022852812347163</v>
      </c>
      <c r="H110">
        <f t="shared" ca="1" si="10"/>
        <v>-1.9258540641957202</v>
      </c>
      <c r="I110">
        <f t="shared" ca="1" si="10"/>
        <v>-1.7030923124932256</v>
      </c>
      <c r="J110">
        <f t="shared" ca="1" si="10"/>
        <v>-0.84300213391321588</v>
      </c>
      <c r="K110">
        <f t="shared" ca="1" si="10"/>
        <v>-0.99975095787972246</v>
      </c>
      <c r="L110">
        <f t="shared" ca="1" si="10"/>
        <v>-1.1036143965421161</v>
      </c>
    </row>
    <row r="111" spans="2:12" x14ac:dyDescent="0.15">
      <c r="B111">
        <f t="shared" ca="1" si="5"/>
        <v>-1.5865507704970983</v>
      </c>
      <c r="C111">
        <f t="shared" ca="1" si="7"/>
        <v>-1.7653312704625748</v>
      </c>
      <c r="D111">
        <f t="shared" ca="1" si="6"/>
        <v>-0.84460241380359724</v>
      </c>
      <c r="E111">
        <f t="shared" ca="1" si="8"/>
        <v>6.7580073014569475E-2</v>
      </c>
      <c r="F111">
        <f t="shared" ca="1" si="9"/>
        <v>-0.48830148390677175</v>
      </c>
      <c r="G111">
        <f t="shared" ca="1" si="10"/>
        <v>-1.1411914401968526</v>
      </c>
      <c r="H111">
        <f t="shared" ca="1" si="10"/>
        <v>-1.022852812347163</v>
      </c>
      <c r="I111">
        <f t="shared" ca="1" si="10"/>
        <v>-1.9258540641957202</v>
      </c>
      <c r="J111">
        <f t="shared" ca="1" si="10"/>
        <v>-1.7030923124932256</v>
      </c>
      <c r="K111">
        <f t="shared" ca="1" si="10"/>
        <v>-0.84300213391321588</v>
      </c>
      <c r="L111">
        <f t="shared" ca="1" si="10"/>
        <v>-0.99975095787972246</v>
      </c>
    </row>
    <row r="112" spans="2:12" x14ac:dyDescent="0.15">
      <c r="B112">
        <f t="shared" ca="1" si="5"/>
        <v>-1.53218128500672</v>
      </c>
      <c r="C112">
        <f t="shared" ca="1" si="7"/>
        <v>-1.5865507704970983</v>
      </c>
      <c r="D112">
        <f t="shared" ca="1" si="6"/>
        <v>-1.7653312704625748</v>
      </c>
      <c r="E112">
        <f t="shared" ca="1" si="8"/>
        <v>-0.84460241380359724</v>
      </c>
      <c r="F112">
        <f t="shared" ca="1" si="9"/>
        <v>6.7580073014569475E-2</v>
      </c>
      <c r="G112">
        <f t="shared" ca="1" si="10"/>
        <v>-0.48830148390677175</v>
      </c>
      <c r="H112">
        <f t="shared" ca="1" si="10"/>
        <v>-1.1411914401968526</v>
      </c>
      <c r="I112">
        <f t="shared" ca="1" si="10"/>
        <v>-1.022852812347163</v>
      </c>
      <c r="J112">
        <f t="shared" ca="1" si="10"/>
        <v>-1.9258540641957202</v>
      </c>
      <c r="K112">
        <f t="shared" ca="1" si="10"/>
        <v>-1.7030923124932256</v>
      </c>
      <c r="L112">
        <f t="shared" ca="1" si="10"/>
        <v>-0.84300213391321588</v>
      </c>
    </row>
    <row r="113" spans="2:12" x14ac:dyDescent="0.15">
      <c r="B113">
        <f t="shared" ca="1" si="5"/>
        <v>-2.3108043282195938</v>
      </c>
      <c r="C113">
        <f t="shared" ca="1" si="7"/>
        <v>-1.53218128500672</v>
      </c>
      <c r="D113">
        <f t="shared" ca="1" si="6"/>
        <v>-1.5865507704970983</v>
      </c>
      <c r="E113">
        <f t="shared" ca="1" si="8"/>
        <v>-1.7653312704625748</v>
      </c>
      <c r="F113">
        <f t="shared" ca="1" si="9"/>
        <v>-0.84460241380359724</v>
      </c>
      <c r="G113">
        <f t="shared" ca="1" si="10"/>
        <v>6.7580073014569475E-2</v>
      </c>
      <c r="H113">
        <f t="shared" ca="1" si="10"/>
        <v>-0.48830148390677175</v>
      </c>
      <c r="I113">
        <f t="shared" ca="1" si="10"/>
        <v>-1.1411914401968526</v>
      </c>
      <c r="J113">
        <f t="shared" ca="1" si="10"/>
        <v>-1.022852812347163</v>
      </c>
      <c r="K113">
        <f t="shared" ca="1" si="10"/>
        <v>-1.9258540641957202</v>
      </c>
      <c r="L113">
        <f t="shared" ca="1" si="10"/>
        <v>-1.7030923124932256</v>
      </c>
    </row>
    <row r="114" spans="2:12" x14ac:dyDescent="0.15">
      <c r="B114">
        <f t="shared" ca="1" si="5"/>
        <v>-2.6995088182684421</v>
      </c>
      <c r="C114">
        <f t="shared" ca="1" si="7"/>
        <v>-2.3108043282195938</v>
      </c>
      <c r="D114">
        <f t="shared" ca="1" si="6"/>
        <v>-1.53218128500672</v>
      </c>
      <c r="E114">
        <f t="shared" ca="1" si="8"/>
        <v>-1.5865507704970983</v>
      </c>
      <c r="F114">
        <f t="shared" ca="1" si="9"/>
        <v>-1.7653312704625748</v>
      </c>
      <c r="G114">
        <f t="shared" ca="1" si="10"/>
        <v>-0.84460241380359724</v>
      </c>
      <c r="H114">
        <f t="shared" ca="1" si="10"/>
        <v>6.7580073014569475E-2</v>
      </c>
      <c r="I114">
        <f t="shared" ca="1" si="10"/>
        <v>-0.48830148390677175</v>
      </c>
      <c r="J114">
        <f t="shared" ca="1" si="10"/>
        <v>-1.1411914401968526</v>
      </c>
      <c r="K114">
        <f t="shared" ca="1" si="10"/>
        <v>-1.022852812347163</v>
      </c>
      <c r="L114">
        <f t="shared" ca="1" si="10"/>
        <v>-1.9258540641957202</v>
      </c>
    </row>
    <row r="115" spans="2:12" x14ac:dyDescent="0.15">
      <c r="B115">
        <f t="shared" ca="1" si="5"/>
        <v>-2.3346125200721692</v>
      </c>
      <c r="C115">
        <f t="shared" ca="1" si="7"/>
        <v>-2.6995088182684421</v>
      </c>
      <c r="D115">
        <f t="shared" ca="1" si="6"/>
        <v>-2.3108043282195938</v>
      </c>
      <c r="E115">
        <f t="shared" ca="1" si="8"/>
        <v>-1.53218128500672</v>
      </c>
      <c r="F115">
        <f t="shared" ca="1" si="9"/>
        <v>-1.5865507704970983</v>
      </c>
      <c r="G115">
        <f t="shared" ca="1" si="10"/>
        <v>-1.7653312704625748</v>
      </c>
      <c r="H115">
        <f t="shared" ca="1" si="10"/>
        <v>-0.84460241380359724</v>
      </c>
      <c r="I115">
        <f t="shared" ca="1" si="10"/>
        <v>6.7580073014569475E-2</v>
      </c>
      <c r="J115">
        <f t="shared" ca="1" si="10"/>
        <v>-0.48830148390677175</v>
      </c>
      <c r="K115">
        <f t="shared" ca="1" si="10"/>
        <v>-1.1411914401968526</v>
      </c>
      <c r="L115">
        <f t="shared" ca="1" si="10"/>
        <v>-1.022852812347163</v>
      </c>
    </row>
    <row r="116" spans="2:12" x14ac:dyDescent="0.15">
      <c r="B116">
        <f t="shared" ca="1" si="5"/>
        <v>-0.34081190966786168</v>
      </c>
      <c r="C116">
        <f t="shared" ca="1" si="7"/>
        <v>-2.3346125200721692</v>
      </c>
      <c r="D116">
        <f t="shared" ca="1" si="6"/>
        <v>-2.6995088182684421</v>
      </c>
      <c r="E116">
        <f t="shared" ca="1" si="8"/>
        <v>-2.3108043282195938</v>
      </c>
      <c r="F116">
        <f t="shared" ca="1" si="9"/>
        <v>-1.53218128500672</v>
      </c>
      <c r="G116">
        <f t="shared" ca="1" si="10"/>
        <v>-1.5865507704970983</v>
      </c>
      <c r="H116">
        <f t="shared" ca="1" si="10"/>
        <v>-1.7653312704625748</v>
      </c>
      <c r="I116">
        <f t="shared" ca="1" si="10"/>
        <v>-0.84460241380359724</v>
      </c>
      <c r="J116">
        <f t="shared" ca="1" si="10"/>
        <v>6.7580073014569475E-2</v>
      </c>
      <c r="K116">
        <f t="shared" ca="1" si="10"/>
        <v>-0.48830148390677175</v>
      </c>
      <c r="L116">
        <f t="shared" ca="1" si="10"/>
        <v>-1.1411914401968526</v>
      </c>
    </row>
    <row r="117" spans="2:12" x14ac:dyDescent="0.15">
      <c r="B117">
        <f t="shared" ca="1" si="5"/>
        <v>-3.3202964888339404E-2</v>
      </c>
      <c r="C117">
        <f t="shared" ca="1" si="7"/>
        <v>-0.34081190966786168</v>
      </c>
      <c r="D117">
        <f t="shared" ca="1" si="6"/>
        <v>-2.3346125200721692</v>
      </c>
      <c r="E117">
        <f t="shared" ca="1" si="8"/>
        <v>-2.6995088182684421</v>
      </c>
      <c r="F117">
        <f t="shared" ca="1" si="9"/>
        <v>-2.3108043282195938</v>
      </c>
      <c r="G117">
        <f t="shared" ca="1" si="10"/>
        <v>-1.53218128500672</v>
      </c>
      <c r="H117">
        <f t="shared" ca="1" si="10"/>
        <v>-1.5865507704970983</v>
      </c>
      <c r="I117">
        <f t="shared" ca="1" si="10"/>
        <v>-1.7653312704625748</v>
      </c>
      <c r="J117">
        <f t="shared" ca="1" si="10"/>
        <v>-0.84460241380359724</v>
      </c>
      <c r="K117">
        <f t="shared" ca="1" si="10"/>
        <v>6.7580073014569475E-2</v>
      </c>
      <c r="L117">
        <f t="shared" ca="1" si="10"/>
        <v>-0.48830148390677175</v>
      </c>
    </row>
    <row r="118" spans="2:12" x14ac:dyDescent="0.15">
      <c r="B118">
        <f t="shared" ca="1" si="5"/>
        <v>-1.6794337171655505</v>
      </c>
      <c r="C118">
        <f t="shared" ca="1" si="7"/>
        <v>-3.3202964888339404E-2</v>
      </c>
      <c r="D118">
        <f t="shared" ca="1" si="6"/>
        <v>-0.34081190966786168</v>
      </c>
      <c r="E118">
        <f t="shared" ca="1" si="8"/>
        <v>-2.3346125200721692</v>
      </c>
      <c r="F118">
        <f t="shared" ca="1" si="9"/>
        <v>-2.6995088182684421</v>
      </c>
      <c r="G118">
        <f t="shared" ca="1" si="10"/>
        <v>-2.3108043282195938</v>
      </c>
      <c r="H118">
        <f t="shared" ca="1" si="10"/>
        <v>-1.53218128500672</v>
      </c>
      <c r="I118">
        <f t="shared" ca="1" si="10"/>
        <v>-1.5865507704970983</v>
      </c>
      <c r="J118">
        <f t="shared" ca="1" si="10"/>
        <v>-1.7653312704625748</v>
      </c>
      <c r="K118">
        <f t="shared" ca="1" si="10"/>
        <v>-0.84460241380359724</v>
      </c>
      <c r="L118">
        <f t="shared" ca="1" si="10"/>
        <v>6.7580073014569475E-2</v>
      </c>
    </row>
    <row r="119" spans="2:12" x14ac:dyDescent="0.15">
      <c r="B119">
        <f t="shared" ca="1" si="5"/>
        <v>-1.8004029288740806</v>
      </c>
      <c r="C119">
        <f t="shared" ca="1" si="7"/>
        <v>-1.6794337171655505</v>
      </c>
      <c r="D119">
        <f t="shared" ca="1" si="6"/>
        <v>-3.3202964888339404E-2</v>
      </c>
      <c r="E119">
        <f t="shared" ca="1" si="8"/>
        <v>-0.34081190966786168</v>
      </c>
      <c r="F119">
        <f t="shared" ca="1" si="9"/>
        <v>-2.3346125200721692</v>
      </c>
      <c r="G119">
        <f t="shared" ca="1" si="10"/>
        <v>-2.6995088182684421</v>
      </c>
      <c r="H119">
        <f t="shared" ca="1" si="10"/>
        <v>-2.3108043282195938</v>
      </c>
      <c r="I119">
        <f t="shared" ca="1" si="10"/>
        <v>-1.53218128500672</v>
      </c>
      <c r="J119">
        <f t="shared" ca="1" si="10"/>
        <v>-1.5865507704970983</v>
      </c>
      <c r="K119">
        <f t="shared" ca="1" si="10"/>
        <v>-1.7653312704625748</v>
      </c>
      <c r="L119">
        <f t="shared" ca="1" si="10"/>
        <v>-0.84460241380359724</v>
      </c>
    </row>
    <row r="120" spans="2:12" x14ac:dyDescent="0.15">
      <c r="B120">
        <f t="shared" ca="1" si="5"/>
        <v>-2.3918488559172855</v>
      </c>
      <c r="C120">
        <f t="shared" ca="1" si="7"/>
        <v>-1.8004029288740806</v>
      </c>
      <c r="D120">
        <f t="shared" ca="1" si="6"/>
        <v>-1.6794337171655505</v>
      </c>
      <c r="E120">
        <f t="shared" ca="1" si="8"/>
        <v>-3.3202964888339404E-2</v>
      </c>
      <c r="F120">
        <f t="shared" ca="1" si="9"/>
        <v>-0.34081190966786168</v>
      </c>
      <c r="G120">
        <f t="shared" ca="1" si="10"/>
        <v>-2.3346125200721692</v>
      </c>
      <c r="H120">
        <f t="shared" ca="1" si="10"/>
        <v>-2.6995088182684421</v>
      </c>
      <c r="I120">
        <f t="shared" ca="1" si="10"/>
        <v>-2.3108043282195938</v>
      </c>
      <c r="J120">
        <f t="shared" ca="1" si="10"/>
        <v>-1.53218128500672</v>
      </c>
      <c r="K120">
        <f t="shared" ca="1" si="10"/>
        <v>-1.5865507704970983</v>
      </c>
      <c r="L120">
        <f t="shared" ca="1" si="10"/>
        <v>-1.7653312704625748</v>
      </c>
    </row>
    <row r="121" spans="2:12" x14ac:dyDescent="0.15">
      <c r="B121">
        <f t="shared" ca="1" si="5"/>
        <v>-2.3486367237276009</v>
      </c>
      <c r="C121">
        <f t="shared" ca="1" si="7"/>
        <v>-2.3918488559172855</v>
      </c>
      <c r="D121">
        <f t="shared" ca="1" si="6"/>
        <v>-1.8004029288740806</v>
      </c>
      <c r="E121">
        <f t="shared" ca="1" si="8"/>
        <v>-1.6794337171655505</v>
      </c>
      <c r="F121">
        <f t="shared" ca="1" si="9"/>
        <v>-3.3202964888339404E-2</v>
      </c>
      <c r="G121">
        <f t="shared" ca="1" si="10"/>
        <v>-0.34081190966786168</v>
      </c>
      <c r="H121">
        <f t="shared" ca="1" si="10"/>
        <v>-2.3346125200721692</v>
      </c>
      <c r="I121">
        <f t="shared" ca="1" si="10"/>
        <v>-2.6995088182684421</v>
      </c>
      <c r="J121">
        <f t="shared" ca="1" si="10"/>
        <v>-2.3108043282195938</v>
      </c>
      <c r="K121">
        <f t="shared" ca="1" si="10"/>
        <v>-1.53218128500672</v>
      </c>
      <c r="L121">
        <f t="shared" ca="1" si="10"/>
        <v>-1.5865507704970983</v>
      </c>
    </row>
    <row r="122" spans="2:12" x14ac:dyDescent="0.15">
      <c r="B122">
        <f t="shared" ca="1" si="5"/>
        <v>-1.2181279441514143</v>
      </c>
      <c r="C122">
        <f t="shared" ca="1" si="7"/>
        <v>-2.3486367237276009</v>
      </c>
      <c r="D122">
        <f t="shared" ca="1" si="6"/>
        <v>-2.3918488559172855</v>
      </c>
      <c r="E122">
        <f t="shared" ca="1" si="8"/>
        <v>-1.8004029288740806</v>
      </c>
      <c r="F122">
        <f t="shared" ca="1" si="9"/>
        <v>-1.6794337171655505</v>
      </c>
      <c r="G122">
        <f t="shared" ca="1" si="10"/>
        <v>-3.3202964888339404E-2</v>
      </c>
      <c r="H122">
        <f t="shared" ca="1" si="10"/>
        <v>-0.34081190966786168</v>
      </c>
      <c r="I122">
        <f t="shared" ca="1" si="10"/>
        <v>-2.3346125200721692</v>
      </c>
      <c r="J122">
        <f t="shared" ca="1" si="10"/>
        <v>-2.6995088182684421</v>
      </c>
      <c r="K122">
        <f t="shared" ca="1" si="10"/>
        <v>-2.3108043282195938</v>
      </c>
      <c r="L122">
        <f t="shared" ca="1" si="10"/>
        <v>-1.53218128500672</v>
      </c>
    </row>
    <row r="123" spans="2:12" x14ac:dyDescent="0.15">
      <c r="B123">
        <f t="shared" ca="1" si="5"/>
        <v>-0.74323924036865863</v>
      </c>
      <c r="C123">
        <f t="shared" ca="1" si="7"/>
        <v>-1.2181279441514143</v>
      </c>
      <c r="D123">
        <f t="shared" ca="1" si="6"/>
        <v>-2.3486367237276009</v>
      </c>
      <c r="E123">
        <f t="shared" ca="1" si="8"/>
        <v>-2.3918488559172855</v>
      </c>
      <c r="F123">
        <f t="shared" ca="1" si="9"/>
        <v>-1.8004029288740806</v>
      </c>
      <c r="G123">
        <f t="shared" ca="1" si="10"/>
        <v>-1.6794337171655505</v>
      </c>
      <c r="H123">
        <f t="shared" ca="1" si="10"/>
        <v>-3.3202964888339404E-2</v>
      </c>
      <c r="I123">
        <f t="shared" ca="1" si="10"/>
        <v>-0.34081190966786168</v>
      </c>
      <c r="J123">
        <f t="shared" ca="1" si="10"/>
        <v>-2.3346125200721692</v>
      </c>
      <c r="K123">
        <f t="shared" ca="1" si="10"/>
        <v>-2.6995088182684421</v>
      </c>
      <c r="L123">
        <f t="shared" ca="1" si="10"/>
        <v>-2.3108043282195938</v>
      </c>
    </row>
    <row r="124" spans="2:12" x14ac:dyDescent="0.15">
      <c r="B124">
        <f t="shared" ca="1" si="5"/>
        <v>0.17155582905368771</v>
      </c>
      <c r="C124">
        <f t="shared" ca="1" si="7"/>
        <v>-0.74323924036865863</v>
      </c>
      <c r="D124">
        <f t="shared" ca="1" si="6"/>
        <v>-1.2181279441514143</v>
      </c>
      <c r="E124">
        <f t="shared" ca="1" si="8"/>
        <v>-2.3486367237276009</v>
      </c>
      <c r="F124">
        <f t="shared" ca="1" si="9"/>
        <v>-2.3918488559172855</v>
      </c>
      <c r="G124">
        <f t="shared" ca="1" si="10"/>
        <v>-1.8004029288740806</v>
      </c>
      <c r="H124">
        <f t="shared" ca="1" si="10"/>
        <v>-1.6794337171655505</v>
      </c>
      <c r="I124">
        <f t="shared" ca="1" si="10"/>
        <v>-3.3202964888339404E-2</v>
      </c>
      <c r="J124">
        <f t="shared" ca="1" si="10"/>
        <v>-0.34081190966786168</v>
      </c>
      <c r="K124">
        <f t="shared" ca="1" si="10"/>
        <v>-2.3346125200721692</v>
      </c>
      <c r="L124">
        <f t="shared" ca="1" si="10"/>
        <v>-2.6995088182684421</v>
      </c>
    </row>
    <row r="125" spans="2:12" x14ac:dyDescent="0.15">
      <c r="B125">
        <f t="shared" ca="1" si="5"/>
        <v>9.4859692290197861E-2</v>
      </c>
      <c r="C125">
        <f t="shared" ca="1" si="7"/>
        <v>0.17155582905368771</v>
      </c>
      <c r="D125">
        <f t="shared" ca="1" si="6"/>
        <v>-0.74323924036865863</v>
      </c>
      <c r="E125">
        <f t="shared" ca="1" si="8"/>
        <v>-1.2181279441514143</v>
      </c>
      <c r="F125">
        <f t="shared" ca="1" si="9"/>
        <v>-2.3486367237276009</v>
      </c>
      <c r="G125">
        <f t="shared" ca="1" si="10"/>
        <v>-2.3918488559172855</v>
      </c>
      <c r="H125">
        <f t="shared" ca="1" si="10"/>
        <v>-1.8004029288740806</v>
      </c>
      <c r="I125">
        <f t="shared" ca="1" si="10"/>
        <v>-1.6794337171655505</v>
      </c>
      <c r="J125">
        <f t="shared" ca="1" si="10"/>
        <v>-3.3202964888339404E-2</v>
      </c>
      <c r="K125">
        <f t="shared" ca="1" si="10"/>
        <v>-0.34081190966786168</v>
      </c>
      <c r="L125">
        <f t="shared" ca="1" si="10"/>
        <v>-2.3346125200721692</v>
      </c>
    </row>
    <row r="126" spans="2:12" x14ac:dyDescent="0.15">
      <c r="B126">
        <f t="shared" ca="1" si="5"/>
        <v>-0.61631179347985632</v>
      </c>
      <c r="C126">
        <f t="shared" ca="1" si="7"/>
        <v>9.4859692290197861E-2</v>
      </c>
      <c r="D126">
        <f t="shared" ca="1" si="6"/>
        <v>0.17155582905368771</v>
      </c>
      <c r="E126">
        <f t="shared" ca="1" si="8"/>
        <v>-0.74323924036865863</v>
      </c>
      <c r="F126">
        <f t="shared" ca="1" si="9"/>
        <v>-1.2181279441514143</v>
      </c>
      <c r="G126">
        <f t="shared" ca="1" si="10"/>
        <v>-2.3486367237276009</v>
      </c>
      <c r="H126">
        <f t="shared" ref="G126:L127" ca="1" si="11">G125</f>
        <v>-2.3918488559172855</v>
      </c>
      <c r="I126">
        <f t="shared" ca="1" si="11"/>
        <v>-1.8004029288740806</v>
      </c>
      <c r="J126">
        <f t="shared" ca="1" si="11"/>
        <v>-1.6794337171655505</v>
      </c>
      <c r="K126">
        <f t="shared" ca="1" si="11"/>
        <v>-3.3202964888339404E-2</v>
      </c>
      <c r="L126">
        <f t="shared" ca="1" si="11"/>
        <v>-0.34081190966786168</v>
      </c>
    </row>
    <row r="127" spans="2:12" x14ac:dyDescent="0.15">
      <c r="B127">
        <f t="shared" ca="1" si="5"/>
        <v>0.40018114302507313</v>
      </c>
      <c r="C127">
        <f t="shared" ca="1" si="7"/>
        <v>-0.61631179347985632</v>
      </c>
      <c r="D127">
        <f t="shared" ca="1" si="6"/>
        <v>9.4859692290197861E-2</v>
      </c>
      <c r="E127">
        <f t="shared" ca="1" si="8"/>
        <v>0.17155582905368771</v>
      </c>
      <c r="F127">
        <f ca="1">B123</f>
        <v>-0.74323924036865863</v>
      </c>
      <c r="G127">
        <f t="shared" ca="1" si="11"/>
        <v>-1.2181279441514143</v>
      </c>
      <c r="H127">
        <f t="shared" ca="1" si="11"/>
        <v>-2.3486367237276009</v>
      </c>
      <c r="I127">
        <f t="shared" ca="1" si="11"/>
        <v>-2.3918488559172855</v>
      </c>
      <c r="J127">
        <f t="shared" ca="1" si="11"/>
        <v>-1.8004029288740806</v>
      </c>
      <c r="K127">
        <f t="shared" ca="1" si="11"/>
        <v>-1.6794337171655505</v>
      </c>
      <c r="L127">
        <f t="shared" ca="1" si="11"/>
        <v>-3.3202964888339404E-2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AR(1)</vt:lpstr>
      <vt:lpstr>残差診断</vt:lpstr>
      <vt:lpstr>AR(2)推定</vt:lpstr>
      <vt:lpstr>AR(2)</vt:lpstr>
      <vt:lpstr>MA(1)</vt:lpstr>
      <vt:lpstr>MA(2)</vt:lpstr>
      <vt:lpstr>ARMA(1,1)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Addict</dc:creator>
  <cp:lastModifiedBy>Addict</cp:lastModifiedBy>
  <dcterms:created xsi:type="dcterms:W3CDTF">2014-07-14T13:03:10Z</dcterms:created>
  <dcterms:modified xsi:type="dcterms:W3CDTF">2014-07-22T04:35:58Z</dcterms:modified>
</cp:coreProperties>
</file>