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6020" windowHeight="9000" activeTab="4"/>
  </bookViews>
  <sheets>
    <sheet name="表4-1" sheetId="1" r:id="rId1"/>
    <sheet name="表4-3" sheetId="2" r:id="rId2"/>
    <sheet name="Sheet2" sheetId="4" r:id="rId3"/>
    <sheet name="Sheet3" sheetId="5" r:id="rId4"/>
    <sheet name="Sheet1" sheetId="3" r:id="rId5"/>
  </sheets>
  <calcPr calcId="125725"/>
</workbook>
</file>

<file path=xl/calcChain.xml><?xml version="1.0" encoding="utf-8"?>
<calcChain xmlns="http://schemas.openxmlformats.org/spreadsheetml/2006/main">
  <c r="I24" i="3"/>
  <c r="I23"/>
  <c r="I22"/>
  <c r="J2"/>
  <c r="K2"/>
  <c r="L2"/>
  <c r="M2"/>
  <c r="N2"/>
  <c r="O2"/>
  <c r="P2"/>
  <c r="Q2"/>
  <c r="R2"/>
  <c r="S2"/>
  <c r="T2"/>
  <c r="U2"/>
  <c r="V2"/>
  <c r="W2"/>
  <c r="X2"/>
  <c r="Y2"/>
  <c r="Z2"/>
  <c r="AA2"/>
  <c r="J3"/>
  <c r="K3"/>
  <c r="L3"/>
  <c r="M3"/>
  <c r="N3"/>
  <c r="O3"/>
  <c r="P3"/>
  <c r="Q3"/>
  <c r="R3"/>
  <c r="S3"/>
  <c r="T3"/>
  <c r="U3"/>
  <c r="V3"/>
  <c r="W3"/>
  <c r="X3"/>
  <c r="Y3"/>
  <c r="Z3"/>
  <c r="AA3"/>
  <c r="J4"/>
  <c r="K4"/>
  <c r="L4"/>
  <c r="M4"/>
  <c r="N4"/>
  <c r="O4"/>
  <c r="P4"/>
  <c r="Q4"/>
  <c r="R4"/>
  <c r="S4"/>
  <c r="T4"/>
  <c r="U4"/>
  <c r="V4"/>
  <c r="W4"/>
  <c r="X4"/>
  <c r="Y4"/>
  <c r="Z4"/>
  <c r="AA4"/>
  <c r="J5"/>
  <c r="K5"/>
  <c r="L5"/>
  <c r="M5"/>
  <c r="N5"/>
  <c r="O5"/>
  <c r="P5"/>
  <c r="Q5"/>
  <c r="R5"/>
  <c r="S5"/>
  <c r="T5"/>
  <c r="U5"/>
  <c r="V5"/>
  <c r="W5"/>
  <c r="X5"/>
  <c r="Y5"/>
  <c r="Z5"/>
  <c r="AA5"/>
  <c r="J6"/>
  <c r="K6"/>
  <c r="L6"/>
  <c r="M6"/>
  <c r="N6"/>
  <c r="O6"/>
  <c r="P6"/>
  <c r="Q6"/>
  <c r="R6"/>
  <c r="S6"/>
  <c r="T6"/>
  <c r="U6"/>
  <c r="V6"/>
  <c r="W6"/>
  <c r="X6"/>
  <c r="Y6"/>
  <c r="Z6"/>
  <c r="AA6"/>
  <c r="J7"/>
  <c r="K7"/>
  <c r="L7"/>
  <c r="M7"/>
  <c r="N7"/>
  <c r="O7"/>
  <c r="P7"/>
  <c r="Q7"/>
  <c r="R7"/>
  <c r="S7"/>
  <c r="T7"/>
  <c r="U7"/>
  <c r="V7"/>
  <c r="W7"/>
  <c r="X7"/>
  <c r="Y7"/>
  <c r="Z7"/>
  <c r="AA7"/>
  <c r="J8"/>
  <c r="K8"/>
  <c r="L8"/>
  <c r="M8"/>
  <c r="N8"/>
  <c r="O8"/>
  <c r="P8"/>
  <c r="Q8"/>
  <c r="R8"/>
  <c r="S8"/>
  <c r="T8"/>
  <c r="U8"/>
  <c r="V8"/>
  <c r="W8"/>
  <c r="X8"/>
  <c r="Y8"/>
  <c r="Z8"/>
  <c r="AA8"/>
  <c r="J9"/>
  <c r="K9"/>
  <c r="L9"/>
  <c r="M9"/>
  <c r="N9"/>
  <c r="O9"/>
  <c r="P9"/>
  <c r="Q9"/>
  <c r="R9"/>
  <c r="S9"/>
  <c r="T9"/>
  <c r="U9"/>
  <c r="V9"/>
  <c r="W9"/>
  <c r="X9"/>
  <c r="Y9"/>
  <c r="Z9"/>
  <c r="AA9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I21"/>
  <c r="I3"/>
  <c r="I4"/>
  <c r="I5"/>
  <c r="I6"/>
  <c r="I7"/>
  <c r="I8"/>
  <c r="I9"/>
  <c r="I10"/>
  <c r="I11"/>
  <c r="I12"/>
  <c r="I13"/>
  <c r="I14"/>
  <c r="I15"/>
  <c r="I16"/>
  <c r="I17"/>
  <c r="I18"/>
  <c r="I19"/>
  <c r="I20"/>
  <c r="I2"/>
</calcChain>
</file>

<file path=xl/sharedStrings.xml><?xml version="1.0" encoding="utf-8"?>
<sst xmlns="http://schemas.openxmlformats.org/spreadsheetml/2006/main" count="134" uniqueCount="72">
  <si>
    <t>小売業</t>
    <rPh sb="0" eb="3">
      <t>コウリギョウ</t>
    </rPh>
    <phoneticPr fontId="2"/>
  </si>
  <si>
    <t>（出所）　『会社四季報』 2007年夏号，東洋経済新報社。</t>
    <rPh sb="1" eb="3">
      <t>シュッショ</t>
    </rPh>
    <rPh sb="6" eb="8">
      <t>カイシャ</t>
    </rPh>
    <rPh sb="8" eb="11">
      <t>シキホウ</t>
    </rPh>
    <rPh sb="17" eb="18">
      <t>ネン</t>
    </rPh>
    <rPh sb="18" eb="20">
      <t>ナツゴウ</t>
    </rPh>
    <rPh sb="21" eb="28">
      <t>トウヨウケイザイシンホウシャ</t>
    </rPh>
    <phoneticPr fontId="2"/>
  </si>
  <si>
    <t>企業</t>
    <phoneticPr fontId="2"/>
  </si>
  <si>
    <t>高島屋</t>
    <phoneticPr fontId="2"/>
  </si>
  <si>
    <t>大丸</t>
    <phoneticPr fontId="2"/>
  </si>
  <si>
    <t>松屋</t>
    <phoneticPr fontId="2"/>
  </si>
  <si>
    <t>伊勢丹</t>
    <phoneticPr fontId="2"/>
  </si>
  <si>
    <t>阪急百貨店</t>
    <phoneticPr fontId="2"/>
  </si>
  <si>
    <t>近鉄百貨店</t>
    <phoneticPr fontId="2"/>
  </si>
  <si>
    <t>ユニー</t>
    <phoneticPr fontId="2"/>
  </si>
  <si>
    <t>西友</t>
    <phoneticPr fontId="2"/>
  </si>
  <si>
    <t>ダイエー</t>
    <phoneticPr fontId="2"/>
  </si>
  <si>
    <t>デパート</t>
  </si>
  <si>
    <t>三越</t>
    <phoneticPr fontId="2"/>
  </si>
  <si>
    <t>スーパー</t>
    <phoneticPr fontId="2"/>
  </si>
  <si>
    <t>丸井</t>
    <phoneticPr fontId="2"/>
  </si>
  <si>
    <t>岩田屋</t>
    <phoneticPr fontId="2"/>
  </si>
  <si>
    <t>丸栄</t>
    <phoneticPr fontId="2"/>
  </si>
  <si>
    <t>丸善</t>
    <phoneticPr fontId="2"/>
  </si>
  <si>
    <t>東急ストア</t>
    <phoneticPr fontId="2"/>
  </si>
  <si>
    <t>イズミ</t>
    <phoneticPr fontId="2"/>
  </si>
  <si>
    <t>イズミヤ</t>
    <phoneticPr fontId="2"/>
  </si>
  <si>
    <t>フジ</t>
    <phoneticPr fontId="2"/>
  </si>
  <si>
    <t>平和堂</t>
    <phoneticPr fontId="2"/>
  </si>
  <si>
    <t>東武ストア</t>
    <phoneticPr fontId="2"/>
  </si>
  <si>
    <t>表4-1　百貨店・スーパー・小売店のデータ</t>
    <rPh sb="0" eb="1">
      <t>ヒョウ</t>
    </rPh>
    <rPh sb="5" eb="8">
      <t>ヒャッカテン</t>
    </rPh>
    <rPh sb="14" eb="17">
      <t>コウリテン</t>
    </rPh>
    <phoneticPr fontId="2"/>
  </si>
  <si>
    <t>売上高（y）
（百万円)</t>
    <phoneticPr fontId="2"/>
  </si>
  <si>
    <r>
      <t>従業員数（x</t>
    </r>
    <r>
      <rPr>
        <sz val="11"/>
        <rFont val="ＭＳ Ｐゴシック"/>
        <family val="3"/>
        <charset val="128"/>
      </rPr>
      <t>1）</t>
    </r>
    <r>
      <rPr>
        <sz val="11"/>
        <rFont val="ＭＳ Ｐゴシック"/>
        <family val="3"/>
        <charset val="128"/>
      </rPr>
      <t xml:space="preserve">
(人)</t>
    </r>
    <phoneticPr fontId="2"/>
  </si>
  <si>
    <r>
      <t>店舗面積（x</t>
    </r>
    <r>
      <rPr>
        <sz val="11"/>
        <rFont val="ＭＳ Ｐゴシック"/>
        <family val="3"/>
        <charset val="128"/>
      </rPr>
      <t>2）</t>
    </r>
    <r>
      <rPr>
        <sz val="11"/>
        <rFont val="ＭＳ Ｐゴシック"/>
        <family val="3"/>
        <charset val="128"/>
      </rPr>
      <t xml:space="preserve">
(万㎡）</t>
    </r>
    <phoneticPr fontId="2"/>
  </si>
  <si>
    <r>
      <t>店舗数（x</t>
    </r>
    <r>
      <rPr>
        <sz val="11"/>
        <rFont val="ＭＳ Ｐゴシック"/>
        <family val="3"/>
        <charset val="128"/>
      </rPr>
      <t>3）</t>
    </r>
    <phoneticPr fontId="2"/>
  </si>
  <si>
    <t>表4-3　民間最終消費と国民可処分所得</t>
    <rPh sb="0" eb="1">
      <t>ヒョウ</t>
    </rPh>
    <phoneticPr fontId="2"/>
  </si>
  <si>
    <t>年</t>
  </si>
  <si>
    <t>民間最終消費</t>
  </si>
  <si>
    <t>国民可処分所得</t>
  </si>
  <si>
    <t>（出所）経済企画庁経済研究所編『国民経済計算年報』2000年版。</t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</si>
  <si>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</si>
  <si>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</si>
  <si>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</si>
  <si>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</si>
  <si>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</si>
  <si>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</si>
  <si>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</si>
  <si>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</si>
  <si>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</si>
  <si>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</si>
  <si>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</si>
  <si>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</si>
  <si>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</si>
  <si>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</si>
  <si>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</si>
  <si>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</si>
  <si>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</si>
  <si>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</si>
  <si>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</si>
  <si>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</si>
  <si>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</si>
  <si>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</si>
  <si>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</si>
  <si>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</si>
  <si>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売上高（y）
（百万円)</t>
  </si>
  <si>
    <t>従業員数（x1）
(人)</t>
  </si>
  <si>
    <t>店舗面積（x2）
(万㎡）</t>
  </si>
  <si>
    <t>店舗数（x3）</t>
  </si>
  <si>
    <t>残差出力</t>
  </si>
  <si>
    <t>観測値</t>
  </si>
  <si>
    <t xml:space="preserve">予測値: </t>
  </si>
  <si>
    <t>閾値</t>
    <rPh sb="0" eb="2">
      <t>イキチ</t>
    </rPh>
    <phoneticPr fontId="2"/>
  </si>
  <si>
    <t>百貨店か？</t>
    <rPh sb="0" eb="3">
      <t>ヒャッカテン</t>
    </rPh>
    <phoneticPr fontId="2"/>
  </si>
  <si>
    <t>予測値: 百貨店か？</t>
  </si>
  <si>
    <t>誤判別率</t>
    <rPh sb="0" eb="1">
      <t>ゴ</t>
    </rPh>
    <rPh sb="1" eb="3">
      <t>ハンベツ</t>
    </rPh>
    <rPh sb="3" eb="4">
      <t>リツ</t>
    </rPh>
    <phoneticPr fontId="2"/>
  </si>
  <si>
    <t>最小列番号</t>
    <rPh sb="0" eb="2">
      <t>サイショウ</t>
    </rPh>
    <rPh sb="2" eb="3">
      <t>レツ</t>
    </rPh>
    <rPh sb="3" eb="5">
      <t>バンゴウ</t>
    </rPh>
    <phoneticPr fontId="2"/>
  </si>
  <si>
    <t>最小の数</t>
    <rPh sb="0" eb="2">
      <t>サイショウ</t>
    </rPh>
    <rPh sb="3" eb="4">
      <t>カズ</t>
    </rPh>
    <phoneticPr fontId="2"/>
  </si>
</sst>
</file>

<file path=xl/styles.xml><?xml version="1.0" encoding="utf-8"?>
<styleSheet xmlns="http://schemas.openxmlformats.org/spreadsheetml/2006/main">
  <numFmts count="1">
    <numFmt numFmtId="177" formatCode="#,##0.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3" fontId="1" fillId="0" borderId="0" xfId="0" applyNumberFormat="1" applyFont="1" applyBorder="1">
      <alignment vertical="center"/>
    </xf>
    <xf numFmtId="3" fontId="1" fillId="0" borderId="1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255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33" sqref="C33"/>
    </sheetView>
  </sheetViews>
  <sheetFormatPr defaultRowHeight="13.5"/>
  <cols>
    <col min="2" max="6" width="12.625" customWidth="1"/>
  </cols>
  <sheetData>
    <row r="1" spans="1:6">
      <c r="A1" t="s">
        <v>25</v>
      </c>
    </row>
    <row r="3" spans="1:6" ht="27">
      <c r="A3" s="5"/>
      <c r="B3" s="6" t="s">
        <v>2</v>
      </c>
      <c r="C3" s="7" t="s">
        <v>26</v>
      </c>
      <c r="D3" s="7" t="s">
        <v>27</v>
      </c>
      <c r="E3" s="7" t="s">
        <v>28</v>
      </c>
      <c r="F3" s="6" t="s">
        <v>29</v>
      </c>
    </row>
    <row r="4" spans="1:6">
      <c r="A4" s="17" t="s">
        <v>12</v>
      </c>
      <c r="B4" s="6" t="s">
        <v>13</v>
      </c>
      <c r="C4" s="1">
        <v>804120</v>
      </c>
      <c r="D4" s="1">
        <v>9610</v>
      </c>
      <c r="E4" s="3">
        <v>54.2</v>
      </c>
      <c r="F4" s="3">
        <v>15</v>
      </c>
    </row>
    <row r="5" spans="1:6">
      <c r="A5" s="17"/>
      <c r="B5" s="6" t="s">
        <v>3</v>
      </c>
      <c r="C5" s="1">
        <v>1049405</v>
      </c>
      <c r="D5" s="1">
        <v>10225</v>
      </c>
      <c r="E5" s="3">
        <v>44.7</v>
      </c>
      <c r="F5" s="3">
        <v>14</v>
      </c>
    </row>
    <row r="6" spans="1:6">
      <c r="A6" s="17"/>
      <c r="B6" s="6" t="s">
        <v>4</v>
      </c>
      <c r="C6" s="1">
        <v>837032</v>
      </c>
      <c r="D6" s="1">
        <v>6201</v>
      </c>
      <c r="E6" s="3">
        <v>29.5</v>
      </c>
      <c r="F6" s="3">
        <v>11</v>
      </c>
    </row>
    <row r="7" spans="1:6">
      <c r="A7" s="17"/>
      <c r="B7" s="6" t="s">
        <v>5</v>
      </c>
      <c r="C7" s="1">
        <v>97402</v>
      </c>
      <c r="D7" s="1">
        <v>1312</v>
      </c>
      <c r="E7" s="3">
        <v>5.2</v>
      </c>
      <c r="F7" s="3">
        <v>2</v>
      </c>
    </row>
    <row r="8" spans="1:6">
      <c r="A8" s="17"/>
      <c r="B8" s="6" t="s">
        <v>6</v>
      </c>
      <c r="C8" s="1">
        <v>781798</v>
      </c>
      <c r="D8" s="1">
        <v>8834</v>
      </c>
      <c r="E8" s="3">
        <v>26.3</v>
      </c>
      <c r="F8" s="3">
        <v>7</v>
      </c>
    </row>
    <row r="9" spans="1:6">
      <c r="A9" s="17"/>
      <c r="B9" s="6" t="s">
        <v>7</v>
      </c>
      <c r="C9" s="1">
        <v>395950</v>
      </c>
      <c r="D9" s="1">
        <v>4834</v>
      </c>
      <c r="E9" s="3">
        <v>18</v>
      </c>
      <c r="F9" s="3">
        <v>11</v>
      </c>
    </row>
    <row r="10" spans="1:6">
      <c r="A10" s="19"/>
      <c r="B10" s="10" t="s">
        <v>8</v>
      </c>
      <c r="C10" s="2">
        <v>324564</v>
      </c>
      <c r="D10" s="2">
        <v>3831</v>
      </c>
      <c r="E10" s="4">
        <v>22.6</v>
      </c>
      <c r="F10" s="4">
        <v>9</v>
      </c>
    </row>
    <row r="11" spans="1:6">
      <c r="A11" s="14" t="s">
        <v>14</v>
      </c>
      <c r="B11" s="11" t="s">
        <v>9</v>
      </c>
      <c r="C11" s="12">
        <v>1228946</v>
      </c>
      <c r="D11" s="12">
        <v>11099</v>
      </c>
      <c r="E11" s="13">
        <v>131.5</v>
      </c>
      <c r="F11" s="13">
        <v>158</v>
      </c>
    </row>
    <row r="12" spans="1:6">
      <c r="A12" s="15"/>
      <c r="B12" s="6" t="s">
        <v>10</v>
      </c>
      <c r="C12" s="1">
        <v>996130</v>
      </c>
      <c r="D12" s="1">
        <v>6321</v>
      </c>
      <c r="E12" s="3">
        <v>109.1</v>
      </c>
      <c r="F12" s="3">
        <v>204</v>
      </c>
    </row>
    <row r="13" spans="1:6">
      <c r="A13" s="16"/>
      <c r="B13" s="10" t="s">
        <v>11</v>
      </c>
      <c r="C13" s="2">
        <v>1283888</v>
      </c>
      <c r="D13" s="2">
        <v>11900</v>
      </c>
      <c r="E13" s="4">
        <v>120</v>
      </c>
      <c r="F13" s="4">
        <v>205</v>
      </c>
    </row>
    <row r="14" spans="1:6">
      <c r="A14" s="17" t="s">
        <v>0</v>
      </c>
      <c r="B14" s="6" t="s">
        <v>15</v>
      </c>
      <c r="C14" s="1">
        <v>552140</v>
      </c>
      <c r="D14" s="1">
        <v>8175</v>
      </c>
      <c r="E14" s="3">
        <v>44.7</v>
      </c>
      <c r="F14" s="3">
        <v>25</v>
      </c>
    </row>
    <row r="15" spans="1:6">
      <c r="A15" s="17"/>
      <c r="B15" s="6" t="s">
        <v>16</v>
      </c>
      <c r="C15" s="1">
        <v>56414</v>
      </c>
      <c r="D15" s="1">
        <v>1015</v>
      </c>
      <c r="E15" s="3">
        <v>6.6</v>
      </c>
      <c r="F15" s="3">
        <v>4</v>
      </c>
    </row>
    <row r="16" spans="1:6">
      <c r="A16" s="17"/>
      <c r="B16" s="6" t="s">
        <v>17</v>
      </c>
      <c r="C16" s="1">
        <v>52603</v>
      </c>
      <c r="D16" s="3">
        <v>627</v>
      </c>
      <c r="E16" s="3">
        <v>3.5</v>
      </c>
      <c r="F16" s="3">
        <v>1</v>
      </c>
    </row>
    <row r="17" spans="1:6">
      <c r="A17" s="17"/>
      <c r="B17" s="6" t="s">
        <v>18</v>
      </c>
      <c r="C17" s="1">
        <v>99340</v>
      </c>
      <c r="D17" s="3">
        <v>935</v>
      </c>
      <c r="E17" s="3">
        <v>3.8</v>
      </c>
      <c r="F17" s="3">
        <v>49</v>
      </c>
    </row>
    <row r="18" spans="1:6">
      <c r="A18" s="17"/>
      <c r="B18" s="6" t="s">
        <v>19</v>
      </c>
      <c r="C18" s="1">
        <v>306489</v>
      </c>
      <c r="D18" s="3">
        <v>2991</v>
      </c>
      <c r="E18" s="3">
        <v>26.5</v>
      </c>
      <c r="F18" s="3">
        <v>101</v>
      </c>
    </row>
    <row r="19" spans="1:6">
      <c r="A19" s="17"/>
      <c r="B19" s="6" t="s">
        <v>20</v>
      </c>
      <c r="C19" s="1">
        <v>446820</v>
      </c>
      <c r="D19" s="3">
        <v>3150</v>
      </c>
      <c r="E19" s="3">
        <v>64.5</v>
      </c>
      <c r="F19" s="3">
        <v>70</v>
      </c>
    </row>
    <row r="20" spans="1:6">
      <c r="A20" s="17"/>
      <c r="B20" s="6" t="s">
        <v>21</v>
      </c>
      <c r="C20" s="1">
        <v>378892</v>
      </c>
      <c r="D20" s="3">
        <v>3770</v>
      </c>
      <c r="E20" s="3">
        <v>60</v>
      </c>
      <c r="F20" s="3">
        <v>88</v>
      </c>
    </row>
    <row r="21" spans="1:6">
      <c r="A21" s="17"/>
      <c r="B21" s="6" t="s">
        <v>22</v>
      </c>
      <c r="C21" s="1">
        <v>326944</v>
      </c>
      <c r="D21" s="3">
        <v>3099</v>
      </c>
      <c r="E21" s="3">
        <v>64.900000000000006</v>
      </c>
      <c r="F21" s="3">
        <v>86</v>
      </c>
    </row>
    <row r="22" spans="1:6">
      <c r="A22" s="17"/>
      <c r="B22" s="6" t="s">
        <v>23</v>
      </c>
      <c r="C22" s="1">
        <v>412772</v>
      </c>
      <c r="D22" s="3">
        <v>5073</v>
      </c>
      <c r="E22" s="3">
        <v>60.8</v>
      </c>
      <c r="F22" s="3">
        <v>98</v>
      </c>
    </row>
    <row r="23" spans="1:6">
      <c r="A23" s="17"/>
      <c r="B23" s="6" t="s">
        <v>24</v>
      </c>
      <c r="C23" s="1">
        <v>79624</v>
      </c>
      <c r="D23" s="3">
        <v>728</v>
      </c>
      <c r="E23" s="3">
        <v>10.199999999999999</v>
      </c>
      <c r="F23" s="3">
        <v>49</v>
      </c>
    </row>
    <row r="25" spans="1:6">
      <c r="A25" s="18" t="s">
        <v>1</v>
      </c>
      <c r="B25" s="18"/>
      <c r="C25" s="18"/>
      <c r="D25" s="18"/>
      <c r="E25" s="18"/>
      <c r="F25" s="18"/>
    </row>
  </sheetData>
  <mergeCells count="4">
    <mergeCell ref="A11:A13"/>
    <mergeCell ref="A14:A23"/>
    <mergeCell ref="A25:F25"/>
    <mergeCell ref="A4:A10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33" sqref="A33"/>
    </sheetView>
  </sheetViews>
  <sheetFormatPr defaultRowHeight="13.5"/>
  <cols>
    <col min="1" max="1" width="6.625" customWidth="1"/>
    <col min="2" max="2" width="12.75" customWidth="1"/>
    <col min="3" max="3" width="14" customWidth="1"/>
  </cols>
  <sheetData>
    <row r="1" spans="1:3">
      <c r="A1" t="s">
        <v>30</v>
      </c>
    </row>
    <row r="3" spans="1:3">
      <c r="A3" s="8" t="s">
        <v>31</v>
      </c>
      <c r="B3" s="8" t="s">
        <v>32</v>
      </c>
      <c r="C3" s="8" t="s">
        <v>33</v>
      </c>
    </row>
    <row r="4" spans="1:3">
      <c r="A4" s="8">
        <v>1979</v>
      </c>
      <c r="B4" s="9">
        <v>132935.6</v>
      </c>
      <c r="C4" s="9">
        <v>195525.5</v>
      </c>
    </row>
    <row r="5" spans="1:3">
      <c r="A5" s="8">
        <v>1980</v>
      </c>
      <c r="B5" s="9">
        <v>143613.29999999999</v>
      </c>
      <c r="C5" s="9">
        <v>213801.4</v>
      </c>
    </row>
    <row r="6" spans="1:3">
      <c r="A6" s="8">
        <v>1981</v>
      </c>
      <c r="B6" s="9">
        <v>152453.79999999999</v>
      </c>
      <c r="C6" s="9">
        <v>225316.8</v>
      </c>
    </row>
    <row r="7" spans="1:3">
      <c r="A7" s="8">
        <v>1982</v>
      </c>
      <c r="B7" s="9">
        <v>163336</v>
      </c>
      <c r="C7" s="9">
        <v>235723.7</v>
      </c>
    </row>
    <row r="8" spans="1:3">
      <c r="A8" s="8">
        <v>1983</v>
      </c>
      <c r="B8" s="9">
        <v>171921.8</v>
      </c>
      <c r="C8" s="9">
        <v>248199.9</v>
      </c>
    </row>
    <row r="9" spans="1:3">
      <c r="A9" s="8">
        <v>1984</v>
      </c>
      <c r="B9" s="9">
        <v>180795.7</v>
      </c>
      <c r="C9" s="9">
        <v>262709.8</v>
      </c>
    </row>
    <row r="10" spans="1:3">
      <c r="A10" s="8">
        <v>1985</v>
      </c>
      <c r="B10" s="9">
        <v>190763.3</v>
      </c>
      <c r="C10" s="9">
        <v>280714.5</v>
      </c>
    </row>
    <row r="11" spans="1:3">
      <c r="A11" s="8">
        <v>1986</v>
      </c>
      <c r="B11" s="9">
        <v>198964.2</v>
      </c>
      <c r="C11" s="9">
        <v>293477.40000000002</v>
      </c>
    </row>
    <row r="12" spans="1:3">
      <c r="A12" s="8">
        <v>1987</v>
      </c>
      <c r="B12" s="9">
        <v>208484.1</v>
      </c>
      <c r="C12" s="9">
        <v>308779.8</v>
      </c>
    </row>
    <row r="13" spans="1:3">
      <c r="A13" s="8">
        <v>1988</v>
      </c>
      <c r="B13" s="9">
        <v>221252.5</v>
      </c>
      <c r="C13" s="9">
        <v>329246.5</v>
      </c>
    </row>
    <row r="14" spans="1:3">
      <c r="A14" s="8">
        <v>1989</v>
      </c>
      <c r="B14" s="9">
        <v>236550.3</v>
      </c>
      <c r="C14" s="9">
        <v>350181</v>
      </c>
    </row>
    <row r="15" spans="1:3">
      <c r="A15" s="8">
        <v>1990</v>
      </c>
      <c r="B15" s="9">
        <v>252581.2</v>
      </c>
      <c r="C15" s="9">
        <v>377062.7</v>
      </c>
    </row>
    <row r="16" spans="1:3">
      <c r="A16" s="8">
        <v>1991</v>
      </c>
      <c r="B16" s="9">
        <v>265417.09999999998</v>
      </c>
      <c r="C16" s="9">
        <v>396390</v>
      </c>
    </row>
    <row r="17" spans="1:3">
      <c r="A17" s="8">
        <v>1992</v>
      </c>
      <c r="B17" s="9">
        <v>273415.90000000002</v>
      </c>
      <c r="C17" s="9">
        <v>402495.5</v>
      </c>
    </row>
    <row r="18" spans="1:3">
      <c r="A18" s="8">
        <v>1993</v>
      </c>
      <c r="B18" s="9">
        <v>281136.2</v>
      </c>
      <c r="C18" s="9">
        <v>405999.7</v>
      </c>
    </row>
    <row r="19" spans="1:3">
      <c r="A19" s="8">
        <v>1994</v>
      </c>
      <c r="B19" s="9">
        <v>286665.59999999998</v>
      </c>
      <c r="C19" s="9">
        <v>408071.1</v>
      </c>
    </row>
    <row r="20" spans="1:3">
      <c r="A20" s="8">
        <v>1995</v>
      </c>
      <c r="B20" s="9">
        <v>293995</v>
      </c>
      <c r="C20" s="9">
        <v>415775.9</v>
      </c>
    </row>
    <row r="21" spans="1:3">
      <c r="A21" s="8">
        <v>1996</v>
      </c>
      <c r="B21" s="9">
        <v>303065.09999999998</v>
      </c>
      <c r="C21" s="9">
        <v>428459.5</v>
      </c>
    </row>
    <row r="22" spans="1:3">
      <c r="A22" s="8">
        <v>1997</v>
      </c>
      <c r="B22" s="9">
        <v>304273.40000000002</v>
      </c>
      <c r="C22" s="9">
        <v>430604.7</v>
      </c>
    </row>
    <row r="23" spans="1:3">
      <c r="A23" s="8">
        <v>1998</v>
      </c>
      <c r="B23" s="9">
        <v>305403.5</v>
      </c>
      <c r="C23" s="9">
        <v>418838.7</v>
      </c>
    </row>
    <row r="25" spans="1:3">
      <c r="A25" t="s">
        <v>34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13" workbookViewId="0">
      <selection activeCell="D21" sqref="D21"/>
    </sheetView>
  </sheetViews>
  <sheetFormatPr defaultRowHeight="13.5"/>
  <sheetData>
    <row r="1" spans="1:9">
      <c r="A1" t="s">
        <v>35</v>
      </c>
    </row>
    <row r="2" spans="1:9" ht="14.25" thickBot="1"/>
    <row r="3" spans="1:9">
      <c r="A3" s="24" t="s">
        <v>36</v>
      </c>
      <c r="B3" s="24"/>
    </row>
    <row r="4" spans="1:9">
      <c r="A4" s="21" t="s">
        <v>37</v>
      </c>
      <c r="B4" s="21">
        <v>0.83077339643674863</v>
      </c>
    </row>
    <row r="5" spans="1:9">
      <c r="A5" s="21" t="s">
        <v>38</v>
      </c>
      <c r="B5" s="21">
        <v>0.69018443622705106</v>
      </c>
    </row>
    <row r="6" spans="1:9">
      <c r="A6" s="21" t="s">
        <v>39</v>
      </c>
      <c r="B6" s="21">
        <v>0.60756695255426474</v>
      </c>
    </row>
    <row r="7" spans="1:9">
      <c r="A7" s="21" t="s">
        <v>40</v>
      </c>
      <c r="B7" s="21">
        <v>0.32135938540982895</v>
      </c>
    </row>
    <row r="8" spans="1:9" ht="14.25" thickBot="1">
      <c r="A8" s="22" t="s">
        <v>41</v>
      </c>
      <c r="B8" s="22">
        <v>20</v>
      </c>
    </row>
    <row r="10" spans="1:9" ht="14.25" thickBot="1">
      <c r="A10" t="s">
        <v>42</v>
      </c>
    </row>
    <row r="11" spans="1:9">
      <c r="A11" s="23"/>
      <c r="B11" s="23" t="s">
        <v>47</v>
      </c>
      <c r="C11" s="23" t="s">
        <v>48</v>
      </c>
      <c r="D11" s="23" t="s">
        <v>49</v>
      </c>
      <c r="E11" s="23" t="s">
        <v>50</v>
      </c>
      <c r="F11" s="23" t="s">
        <v>51</v>
      </c>
    </row>
    <row r="12" spans="1:9">
      <c r="A12" s="21" t="s">
        <v>43</v>
      </c>
      <c r="B12" s="21">
        <v>4</v>
      </c>
      <c r="C12" s="21">
        <v>3.4509221811352551</v>
      </c>
      <c r="D12" s="21">
        <v>0.86273054528381377</v>
      </c>
      <c r="E12" s="21">
        <v>8.3539755212175848</v>
      </c>
      <c r="F12" s="21">
        <v>9.4190796782033838E-4</v>
      </c>
    </row>
    <row r="13" spans="1:9">
      <c r="A13" s="21" t="s">
        <v>44</v>
      </c>
      <c r="B13" s="21">
        <v>15</v>
      </c>
      <c r="C13" s="21">
        <v>1.5490778188647449</v>
      </c>
      <c r="D13" s="21">
        <v>0.10327185459098299</v>
      </c>
      <c r="E13" s="21"/>
      <c r="F13" s="21"/>
    </row>
    <row r="14" spans="1:9" ht="14.25" thickBot="1">
      <c r="A14" s="22" t="s">
        <v>45</v>
      </c>
      <c r="B14" s="22">
        <v>19</v>
      </c>
      <c r="C14" s="22">
        <v>5</v>
      </c>
      <c r="D14" s="22"/>
      <c r="E14" s="22"/>
      <c r="F14" s="22"/>
    </row>
    <row r="15" spans="1:9" ht="14.25" thickBot="1"/>
    <row r="16" spans="1:9">
      <c r="A16" s="23"/>
      <c r="B16" s="23" t="s">
        <v>52</v>
      </c>
      <c r="C16" s="23" t="s">
        <v>40</v>
      </c>
      <c r="D16" s="23" t="s">
        <v>53</v>
      </c>
      <c r="E16" s="23" t="s">
        <v>54</v>
      </c>
      <c r="F16" s="23" t="s">
        <v>55</v>
      </c>
      <c r="G16" s="23" t="s">
        <v>56</v>
      </c>
      <c r="H16" s="23" t="s">
        <v>57</v>
      </c>
      <c r="I16" s="23" t="s">
        <v>58</v>
      </c>
    </row>
    <row r="17" spans="1:9">
      <c r="A17" s="21" t="s">
        <v>46</v>
      </c>
      <c r="B17" s="21">
        <v>0.61002990505845078</v>
      </c>
      <c r="C17" s="21">
        <v>0.13373090554146996</v>
      </c>
      <c r="D17" s="21">
        <v>4.5616224805213816</v>
      </c>
      <c r="E17" s="21">
        <v>3.7444640546163157E-4</v>
      </c>
      <c r="F17" s="21">
        <v>0.32498922853655998</v>
      </c>
      <c r="G17" s="21">
        <v>0.89507058158034158</v>
      </c>
      <c r="H17" s="21">
        <v>0.32498922853655998</v>
      </c>
      <c r="I17" s="21">
        <v>0.89507058158034158</v>
      </c>
    </row>
    <row r="18" spans="1:9" ht="40.5">
      <c r="A18" s="25" t="s">
        <v>59</v>
      </c>
      <c r="B18" s="21">
        <v>4.56721264826504E-7</v>
      </c>
      <c r="C18" s="21">
        <v>6.9385571236132795E-7</v>
      </c>
      <c r="D18" s="21">
        <v>0.65823665740560289</v>
      </c>
      <c r="E18" s="21">
        <v>0.52036160745827131</v>
      </c>
      <c r="F18" s="21">
        <v>-1.0221971711121558E-6</v>
      </c>
      <c r="G18" s="21">
        <v>1.9356397007651636E-6</v>
      </c>
      <c r="H18" s="21">
        <v>-1.0221971711121558E-6</v>
      </c>
      <c r="I18" s="21">
        <v>1.9356397007651636E-6</v>
      </c>
    </row>
    <row r="19" spans="1:9" ht="40.5">
      <c r="A19" s="25" t="s">
        <v>60</v>
      </c>
      <c r="B19" s="21">
        <v>5.1101374350387505E-5</v>
      </c>
      <c r="C19" s="21">
        <v>6.9440566112171259E-5</v>
      </c>
      <c r="D19" s="21">
        <v>0.73590088922720731</v>
      </c>
      <c r="E19" s="21">
        <v>0.47314263912047272</v>
      </c>
      <c r="F19" s="21">
        <v>-9.6907688046475208E-5</v>
      </c>
      <c r="G19" s="21">
        <v>1.9911043674725022E-4</v>
      </c>
      <c r="H19" s="21">
        <v>-9.6907688046475208E-5</v>
      </c>
      <c r="I19" s="21">
        <v>1.9911043674725022E-4</v>
      </c>
    </row>
    <row r="20" spans="1:9" ht="40.5">
      <c r="A20" s="25" t="s">
        <v>61</v>
      </c>
      <c r="B20" s="21">
        <v>-8.5616399570170951E-3</v>
      </c>
      <c r="C20" s="21">
        <v>5.8932425168952453E-3</v>
      </c>
      <c r="D20" s="21">
        <v>-1.4527893485584316</v>
      </c>
      <c r="E20" s="21">
        <v>0.16688055484722075</v>
      </c>
      <c r="F20" s="21">
        <v>-2.1122788983279246E-2</v>
      </c>
      <c r="G20" s="21">
        <v>3.9995090692450559E-3</v>
      </c>
      <c r="H20" s="21">
        <v>-2.1122788983279246E-2</v>
      </c>
      <c r="I20" s="21">
        <v>3.9995090692450559E-3</v>
      </c>
    </row>
    <row r="21" spans="1:9" ht="14.25" thickBot="1">
      <c r="A21" s="22" t="s">
        <v>62</v>
      </c>
      <c r="B21" s="22">
        <v>-3.7614604614744787E-3</v>
      </c>
      <c r="C21" s="22">
        <v>2.7415810302695229E-3</v>
      </c>
      <c r="D21" s="22">
        <v>-1.3720041173120796</v>
      </c>
      <c r="E21" s="22">
        <v>0.19023401340818114</v>
      </c>
      <c r="F21" s="22">
        <v>-9.6050020754604518E-3</v>
      </c>
      <c r="G21" s="22">
        <v>2.0820811525114951E-3</v>
      </c>
      <c r="H21" s="22">
        <v>-9.6050020754604518E-3</v>
      </c>
      <c r="I21" s="22">
        <v>2.0820811525114951E-3</v>
      </c>
    </row>
    <row r="25" spans="1:9">
      <c r="A25" t="s">
        <v>63</v>
      </c>
    </row>
    <row r="26" spans="1:9" ht="14.25" thickBot="1"/>
    <row r="27" spans="1:9">
      <c r="A27" s="23" t="s">
        <v>64</v>
      </c>
      <c r="B27" s="23" t="s">
        <v>65</v>
      </c>
      <c r="C27" s="23" t="s">
        <v>44</v>
      </c>
    </row>
    <row r="28" spans="1:9">
      <c r="A28" s="21">
        <v>1</v>
      </c>
      <c r="B28" s="21">
        <v>0.94791002344551911</v>
      </c>
      <c r="C28" s="21">
        <v>5.2089976554480888E-2</v>
      </c>
    </row>
    <row r="29" spans="1:9">
      <c r="A29" s="21">
        <v>2</v>
      </c>
      <c r="B29" s="21">
        <v>1.1764612841671136</v>
      </c>
      <c r="C29" s="21">
        <v>-0.1764612841671136</v>
      </c>
    </row>
    <row r="30" spans="1:9">
      <c r="A30" s="21">
        <v>3</v>
      </c>
      <c r="B30" s="21">
        <v>1.0152553973372385</v>
      </c>
      <c r="C30" s="21">
        <v>-1.5255397337238463E-2</v>
      </c>
    </row>
    <row r="31" spans="1:9">
      <c r="A31" s="21">
        <v>4</v>
      </c>
      <c r="B31" s="21">
        <v>0.66951702414335257</v>
      </c>
      <c r="C31" s="21">
        <v>0.33048297585664743</v>
      </c>
    </row>
    <row r="32" spans="1:9">
      <c r="A32" s="21">
        <v>5</v>
      </c>
      <c r="B32" s="21">
        <v>1.1670218633687341</v>
      </c>
      <c r="C32" s="21">
        <v>-0.16702186336873415</v>
      </c>
    </row>
    <row r="33" spans="1:3">
      <c r="A33" s="21">
        <v>6</v>
      </c>
      <c r="B33" s="21">
        <v>0.84240714917375115</v>
      </c>
      <c r="C33" s="21">
        <v>0.15759285082624885</v>
      </c>
    </row>
    <row r="34" spans="1:3">
      <c r="A34" s="21">
        <v>7</v>
      </c>
      <c r="B34" s="21">
        <v>0.72668834361007806</v>
      </c>
      <c r="C34" s="21">
        <v>0.27331165638992194</v>
      </c>
    </row>
    <row r="35" spans="1:3">
      <c r="A35" s="21">
        <v>8</v>
      </c>
      <c r="B35" s="21">
        <v>1.8323423236159098E-2</v>
      </c>
      <c r="C35" s="21">
        <v>-1.8323423236159098E-2</v>
      </c>
    </row>
    <row r="36" spans="1:3">
      <c r="A36" s="21">
        <v>9</v>
      </c>
      <c r="B36" s="21">
        <v>-0.31341740759248304</v>
      </c>
      <c r="C36" s="21">
        <v>0.31341740759248304</v>
      </c>
    </row>
    <row r="37" spans="1:3">
      <c r="A37" s="21">
        <v>10</v>
      </c>
      <c r="B37" s="21">
        <v>6.0190216393130047E-3</v>
      </c>
      <c r="C37" s="21">
        <v>-6.0190216393130047E-3</v>
      </c>
    </row>
    <row r="38" spans="1:3">
      <c r="A38" s="21">
        <v>11</v>
      </c>
      <c r="B38" s="21">
        <v>0.80321590191864833</v>
      </c>
      <c r="C38" s="21">
        <v>0.19678409808135167</v>
      </c>
    </row>
    <row r="39" spans="1:3">
      <c r="A39" s="21">
        <v>12</v>
      </c>
      <c r="B39" s="21">
        <v>0.61611060789580574</v>
      </c>
      <c r="C39" s="21">
        <v>0.38388939210419426</v>
      </c>
    </row>
    <row r="40" spans="1:3">
      <c r="A40" s="21">
        <v>13</v>
      </c>
      <c r="B40" s="21">
        <v>0.63236817515877797</v>
      </c>
      <c r="C40" s="21">
        <v>-0.63236817515877797</v>
      </c>
    </row>
    <row r="41" spans="1:3">
      <c r="A41" s="21">
        <v>14</v>
      </c>
      <c r="B41" s="21">
        <v>0.48633458607501368</v>
      </c>
      <c r="C41" s="21">
        <v>0.51366541392498632</v>
      </c>
    </row>
    <row r="42" spans="1:3">
      <c r="A42" s="21">
        <v>15</v>
      </c>
      <c r="B42" s="21">
        <v>0.29606319400599479</v>
      </c>
      <c r="C42" s="21">
        <v>-0.29606319400599479</v>
      </c>
    </row>
    <row r="43" spans="1:3">
      <c r="A43" s="21">
        <v>16</v>
      </c>
      <c r="B43" s="21">
        <v>0.15954342028113372</v>
      </c>
      <c r="C43" s="21">
        <v>-0.15954342028113372</v>
      </c>
    </row>
    <row r="44" spans="1:3">
      <c r="A44" s="21">
        <v>17</v>
      </c>
      <c r="B44" s="21">
        <v>0.13102320180127552</v>
      </c>
      <c r="C44" s="21">
        <v>-0.13102320180127552</v>
      </c>
    </row>
    <row r="45" spans="1:3">
      <c r="A45" s="21">
        <v>18</v>
      </c>
      <c r="B45" s="21">
        <v>3.8579308480523433E-2</v>
      </c>
      <c r="C45" s="21">
        <v>-3.8579308480523433E-2</v>
      </c>
    </row>
    <row r="46" spans="1:3">
      <c r="A46" s="21">
        <v>19</v>
      </c>
      <c r="B46" s="21">
        <v>0.16861809245179404</v>
      </c>
      <c r="C46" s="21">
        <v>-0.16861809245179404</v>
      </c>
    </row>
    <row r="47" spans="1:3" ht="14.25" thickBot="1">
      <c r="A47" s="22">
        <v>20</v>
      </c>
      <c r="B47" s="22">
        <v>0.41195738940225457</v>
      </c>
      <c r="C47" s="22">
        <v>-0.41195738940225457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opLeftCell="A16" workbookViewId="0">
      <selection activeCell="B27" sqref="B27:B46"/>
    </sheetView>
  </sheetViews>
  <sheetFormatPr defaultRowHeight="13.5"/>
  <sheetData>
    <row r="1" spans="1:9">
      <c r="A1" t="s">
        <v>35</v>
      </c>
    </row>
    <row r="2" spans="1:9" ht="14.25" thickBot="1"/>
    <row r="3" spans="1:9">
      <c r="A3" s="24" t="s">
        <v>36</v>
      </c>
      <c r="B3" s="24"/>
    </row>
    <row r="4" spans="1:9">
      <c r="A4" s="21" t="s">
        <v>37</v>
      </c>
      <c r="B4" s="21">
        <v>0.89845552561547204</v>
      </c>
    </row>
    <row r="5" spans="1:9">
      <c r="A5" s="21" t="s">
        <v>38</v>
      </c>
      <c r="B5" s="21">
        <v>0.80722233150897404</v>
      </c>
    </row>
    <row r="6" spans="1:9">
      <c r="A6" s="21" t="s">
        <v>39</v>
      </c>
      <c r="B6" s="21">
        <v>0.7521429976543953</v>
      </c>
    </row>
    <row r="7" spans="1:9">
      <c r="A7" s="21" t="s">
        <v>40</v>
      </c>
      <c r="B7" s="21">
        <v>0.25539288739715105</v>
      </c>
    </row>
    <row r="8" spans="1:9" ht="14.25" thickBot="1">
      <c r="A8" s="22" t="s">
        <v>41</v>
      </c>
      <c r="B8" s="22">
        <v>19</v>
      </c>
    </row>
    <row r="10" spans="1:9" ht="14.25" thickBot="1">
      <c r="A10" t="s">
        <v>42</v>
      </c>
    </row>
    <row r="11" spans="1:9">
      <c r="A11" s="23"/>
      <c r="B11" s="23" t="s">
        <v>47</v>
      </c>
      <c r="C11" s="23" t="s">
        <v>48</v>
      </c>
      <c r="D11" s="23" t="s">
        <v>49</v>
      </c>
      <c r="E11" s="23" t="s">
        <v>50</v>
      </c>
      <c r="F11" s="23" t="s">
        <v>51</v>
      </c>
    </row>
    <row r="12" spans="1:9">
      <c r="A12" s="21" t="s">
        <v>43</v>
      </c>
      <c r="B12" s="21">
        <v>4</v>
      </c>
      <c r="C12" s="21">
        <v>3.8236847282004032</v>
      </c>
      <c r="D12" s="21">
        <v>0.95592118205010079</v>
      </c>
      <c r="E12" s="21">
        <v>14.655629889065343</v>
      </c>
      <c r="F12" s="21">
        <v>6.5804416130981258E-5</v>
      </c>
    </row>
    <row r="13" spans="1:9">
      <c r="A13" s="21" t="s">
        <v>44</v>
      </c>
      <c r="B13" s="21">
        <v>14</v>
      </c>
      <c r="C13" s="21">
        <v>0.91315737706275413</v>
      </c>
      <c r="D13" s="21">
        <v>6.5225526933053862E-2</v>
      </c>
      <c r="E13" s="21"/>
      <c r="F13" s="21"/>
    </row>
    <row r="14" spans="1:9" ht="14.25" thickBot="1">
      <c r="A14" s="22" t="s">
        <v>45</v>
      </c>
      <c r="B14" s="22">
        <v>18</v>
      </c>
      <c r="C14" s="22">
        <v>4.7368421052631575</v>
      </c>
      <c r="D14" s="22"/>
      <c r="E14" s="22"/>
      <c r="F14" s="22"/>
    </row>
    <row r="15" spans="1:9" ht="14.25" thickBot="1"/>
    <row r="16" spans="1:9">
      <c r="A16" s="23"/>
      <c r="B16" s="23" t="s">
        <v>52</v>
      </c>
      <c r="C16" s="23" t="s">
        <v>40</v>
      </c>
      <c r="D16" s="23" t="s">
        <v>53</v>
      </c>
      <c r="E16" s="23" t="s">
        <v>54</v>
      </c>
      <c r="F16" s="23" t="s">
        <v>55</v>
      </c>
      <c r="G16" s="23" t="s">
        <v>56</v>
      </c>
      <c r="H16" s="23" t="s">
        <v>57</v>
      </c>
      <c r="I16" s="23" t="s">
        <v>58</v>
      </c>
    </row>
    <row r="17" spans="1:9">
      <c r="A17" s="21" t="s">
        <v>46</v>
      </c>
      <c r="B17" s="21">
        <v>0.71106122342691735</v>
      </c>
      <c r="C17" s="21">
        <v>0.11113898444742085</v>
      </c>
      <c r="D17" s="21">
        <v>6.3979460219318085</v>
      </c>
      <c r="E17" s="21">
        <v>1.660138571268813E-5</v>
      </c>
      <c r="F17" s="21">
        <v>0.47269180981287234</v>
      </c>
      <c r="G17" s="21">
        <v>0.94943063704096242</v>
      </c>
      <c r="H17" s="21">
        <v>0.47269180981287234</v>
      </c>
      <c r="I17" s="21">
        <v>0.94943063704096242</v>
      </c>
    </row>
    <row r="18" spans="1:9" ht="40.5">
      <c r="A18" s="25" t="s">
        <v>59</v>
      </c>
      <c r="B18" s="21">
        <v>5.6345188475303774E-7</v>
      </c>
      <c r="C18" s="21">
        <v>5.5147584932035801E-7</v>
      </c>
      <c r="D18" s="21">
        <v>1.021716337075212</v>
      </c>
      <c r="E18" s="21">
        <v>0.32424694540016663</v>
      </c>
      <c r="F18" s="21">
        <v>-6.19346171917992E-7</v>
      </c>
      <c r="G18" s="21">
        <v>1.7462499414240676E-6</v>
      </c>
      <c r="H18" s="21">
        <v>-6.19346171917992E-7</v>
      </c>
      <c r="I18" s="21">
        <v>1.7462499414240676E-6</v>
      </c>
    </row>
    <row r="19" spans="1:9" ht="40.5">
      <c r="A19" s="25" t="s">
        <v>60</v>
      </c>
      <c r="B19" s="21">
        <v>1.7282045787878041E-5</v>
      </c>
      <c r="C19" s="21">
        <v>5.5214697538190569E-5</v>
      </c>
      <c r="D19" s="21">
        <v>0.31299720107901524</v>
      </c>
      <c r="E19" s="21">
        <v>0.75889691493543499</v>
      </c>
      <c r="F19" s="21">
        <v>-1.0114170210305182E-4</v>
      </c>
      <c r="G19" s="21">
        <v>1.3570579367880789E-4</v>
      </c>
      <c r="H19" s="21">
        <v>-1.0114170210305182E-4</v>
      </c>
      <c r="I19" s="21">
        <v>1.3570579367880789E-4</v>
      </c>
    </row>
    <row r="20" spans="1:9" ht="40.5">
      <c r="A20" s="25" t="s">
        <v>61</v>
      </c>
      <c r="B20" s="21">
        <v>-4.5186255449328082E-3</v>
      </c>
      <c r="C20" s="21">
        <v>4.9732774238073129E-3</v>
      </c>
      <c r="D20" s="21">
        <v>-0.90858103416912461</v>
      </c>
      <c r="E20" s="21">
        <v>0.3789466960870369</v>
      </c>
      <c r="F20" s="21">
        <v>-1.5185244725835611E-2</v>
      </c>
      <c r="G20" s="21">
        <v>6.1479936359699955E-3</v>
      </c>
      <c r="H20" s="21">
        <v>-1.5185244725835611E-2</v>
      </c>
      <c r="I20" s="21">
        <v>6.1479936359699955E-3</v>
      </c>
    </row>
    <row r="21" spans="1:9" ht="14.25" thickBot="1">
      <c r="A21" s="22" t="s">
        <v>62</v>
      </c>
      <c r="B21" s="22">
        <v>-6.1087040351324399E-3</v>
      </c>
      <c r="C21" s="22">
        <v>2.3013582890375533E-3</v>
      </c>
      <c r="D21" s="22">
        <v>-2.6543906979765195</v>
      </c>
      <c r="E21" s="22">
        <v>1.8866663424836987E-2</v>
      </c>
      <c r="F21" s="22">
        <v>-1.1044626642318311E-2</v>
      </c>
      <c r="G21" s="22">
        <v>-1.1727814279465692E-3</v>
      </c>
      <c r="H21" s="22">
        <v>-1.1044626642318311E-2</v>
      </c>
      <c r="I21" s="22">
        <v>-1.1727814279465692E-3</v>
      </c>
    </row>
    <row r="25" spans="1:9">
      <c r="A25" t="s">
        <v>63</v>
      </c>
    </row>
    <row r="26" spans="1:9" ht="14.25" thickBot="1"/>
    <row r="27" spans="1:9">
      <c r="A27" s="23" t="s">
        <v>64</v>
      </c>
      <c r="B27" s="23" t="s">
        <v>68</v>
      </c>
      <c r="C27" s="23" t="s">
        <v>44</v>
      </c>
    </row>
    <row r="28" spans="1:9">
      <c r="A28" s="21">
        <v>1</v>
      </c>
      <c r="B28" s="21">
        <v>0.99368454795369321</v>
      </c>
      <c r="C28" s="21">
        <v>6.3154520463067909E-3</v>
      </c>
    </row>
    <row r="29" spans="1:9">
      <c r="A29" s="21">
        <v>2</v>
      </c>
      <c r="B29" s="21">
        <v>1.1915549483768815</v>
      </c>
      <c r="C29" s="21">
        <v>-0.19155494837688147</v>
      </c>
    </row>
    <row r="30" spans="1:9">
      <c r="A30" s="21">
        <v>3</v>
      </c>
      <c r="B30" s="21">
        <v>1.0893592493941791</v>
      </c>
      <c r="C30" s="21">
        <v>-8.9359249394179052E-2</v>
      </c>
    </row>
    <row r="31" spans="1:9">
      <c r="A31" s="21">
        <v>4</v>
      </c>
      <c r="B31" s="21">
        <v>0.75290234707541337</v>
      </c>
      <c r="C31" s="21">
        <v>0.24709765292458663</v>
      </c>
    </row>
    <row r="32" spans="1:9">
      <c r="A32" s="21">
        <v>5</v>
      </c>
      <c r="B32" s="21">
        <v>1.1426355924355274</v>
      </c>
      <c r="C32" s="21">
        <v>-0.14263559243552737</v>
      </c>
    </row>
    <row r="33" spans="1:3">
      <c r="A33" s="21">
        <v>6</v>
      </c>
      <c r="B33" s="21">
        <v>0.86917040233823772</v>
      </c>
      <c r="C33" s="21">
        <v>0.13082959766176228</v>
      </c>
    </row>
    <row r="34" spans="1:3">
      <c r="A34" s="21">
        <v>7</v>
      </c>
      <c r="B34" s="21">
        <v>0.80304566473158956</v>
      </c>
      <c r="C34" s="21">
        <v>0.19695433526841044</v>
      </c>
    </row>
    <row r="35" spans="1:3">
      <c r="A35" s="21">
        <v>8</v>
      </c>
      <c r="B35" s="21">
        <v>3.5952092876692765E-2</v>
      </c>
      <c r="C35" s="21">
        <v>-3.5952092876692765E-2</v>
      </c>
    </row>
    <row r="36" spans="1:3">
      <c r="A36" s="21">
        <v>9</v>
      </c>
      <c r="B36" s="21">
        <v>-0.35758530930804922</v>
      </c>
      <c r="C36" s="21">
        <v>0.35758530930804922</v>
      </c>
    </row>
    <row r="37" spans="1:3">
      <c r="A37" s="21">
        <v>10</v>
      </c>
      <c r="B37" s="21">
        <v>-0.15439271087961304</v>
      </c>
      <c r="C37" s="21">
        <v>0.15439271087961304</v>
      </c>
    </row>
    <row r="38" spans="1:3">
      <c r="A38" s="21">
        <v>11</v>
      </c>
      <c r="B38" s="21">
        <v>0.80874610865355512</v>
      </c>
      <c r="C38" s="21">
        <v>0.19125389134644488</v>
      </c>
    </row>
    <row r="39" spans="1:3">
      <c r="A39" s="21">
        <v>12</v>
      </c>
      <c r="B39" s="21">
        <v>0.70613132979098503</v>
      </c>
      <c r="C39" s="21">
        <v>0.29386867020901497</v>
      </c>
    </row>
    <row r="40" spans="1:3">
      <c r="A40" s="21">
        <v>13</v>
      </c>
      <c r="B40" s="21">
        <v>0.72961243218718375</v>
      </c>
      <c r="C40" s="21">
        <v>0.27038756781281625</v>
      </c>
    </row>
    <row r="41" spans="1:3">
      <c r="A41" s="21">
        <v>14</v>
      </c>
      <c r="B41" s="21">
        <v>0.19872094259543849</v>
      </c>
      <c r="C41" s="21">
        <v>-0.19872094259543849</v>
      </c>
    </row>
    <row r="42" spans="1:3">
      <c r="A42" s="21">
        <v>15</v>
      </c>
      <c r="B42" s="21">
        <v>0.29820060869664844</v>
      </c>
      <c r="C42" s="21">
        <v>-0.29820060869664844</v>
      </c>
    </row>
    <row r="43" spans="1:3">
      <c r="A43" s="21">
        <v>16</v>
      </c>
      <c r="B43" s="21">
        <v>0.18101845977744235</v>
      </c>
      <c r="C43" s="21">
        <v>-0.18101845977744235</v>
      </c>
    </row>
    <row r="44" spans="1:3">
      <c r="A44" s="21">
        <v>17</v>
      </c>
      <c r="B44" s="21">
        <v>0.13022815144471955</v>
      </c>
      <c r="C44" s="21">
        <v>-0.13022815144471955</v>
      </c>
    </row>
    <row r="45" spans="1:3">
      <c r="A45" s="21">
        <v>18</v>
      </c>
      <c r="B45" s="21">
        <v>0.15792477450720965</v>
      </c>
      <c r="C45" s="21">
        <v>-0.15792477450720965</v>
      </c>
    </row>
    <row r="46" spans="1:3" ht="14.25" thickBot="1">
      <c r="A46" s="22">
        <v>19</v>
      </c>
      <c r="B46" s="22">
        <v>0.42309036735226435</v>
      </c>
      <c r="C46" s="22">
        <v>-0.42309036735226435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tabSelected="1" topLeftCell="M1" workbookViewId="0">
      <selection activeCell="AA21" sqref="AA21"/>
    </sheetView>
  </sheetViews>
  <sheetFormatPr defaultRowHeight="13.5"/>
  <sheetData>
    <row r="1" spans="1:28" ht="41.25" thickBot="1">
      <c r="A1" s="5"/>
      <c r="B1" s="6" t="s">
        <v>2</v>
      </c>
      <c r="C1" s="7" t="s">
        <v>26</v>
      </c>
      <c r="D1" s="7" t="s">
        <v>27</v>
      </c>
      <c r="E1" s="7" t="s">
        <v>28</v>
      </c>
      <c r="F1" s="6" t="s">
        <v>29</v>
      </c>
      <c r="G1" s="26" t="s">
        <v>67</v>
      </c>
      <c r="H1" s="23" t="s">
        <v>68</v>
      </c>
      <c r="I1" s="21">
        <v>0.99368454795369321</v>
      </c>
      <c r="J1" s="21">
        <v>1.1915549483768815</v>
      </c>
      <c r="K1" s="21">
        <v>1.0893592493941791</v>
      </c>
      <c r="L1" s="21">
        <v>0.75290234707541337</v>
      </c>
      <c r="M1" s="21">
        <v>1.1426355924355274</v>
      </c>
      <c r="N1" s="21">
        <v>0.86917040233823772</v>
      </c>
      <c r="O1" s="21">
        <v>0.80304566473158956</v>
      </c>
      <c r="P1" s="21">
        <v>3.5952092876692765E-2</v>
      </c>
      <c r="Q1" s="21">
        <v>-0.35758530930804922</v>
      </c>
      <c r="R1" s="21">
        <v>-0.15439271087961304</v>
      </c>
      <c r="S1" s="21">
        <v>0.80874610865355512</v>
      </c>
      <c r="T1" s="21">
        <v>0.70613132979098503</v>
      </c>
      <c r="U1" s="21">
        <v>0.72961243218718375</v>
      </c>
      <c r="V1" s="21">
        <v>0.19872094259543849</v>
      </c>
      <c r="W1" s="21">
        <v>0.29820060869664844</v>
      </c>
      <c r="X1" s="21">
        <v>0.18101845977744235</v>
      </c>
      <c r="Y1" s="21">
        <v>0.13022815144471955</v>
      </c>
      <c r="Z1" s="21">
        <v>0.15792477450720965</v>
      </c>
      <c r="AA1" s="22">
        <v>0.42309036735226435</v>
      </c>
      <c r="AB1" s="22"/>
    </row>
    <row r="2" spans="1:28">
      <c r="A2" s="17" t="s">
        <v>12</v>
      </c>
      <c r="B2" s="6" t="s">
        <v>13</v>
      </c>
      <c r="C2" s="1">
        <v>804120</v>
      </c>
      <c r="D2" s="1">
        <v>9610</v>
      </c>
      <c r="E2" s="3">
        <v>54.2</v>
      </c>
      <c r="F2" s="3">
        <v>15</v>
      </c>
      <c r="G2">
        <v>1</v>
      </c>
      <c r="H2" s="21">
        <v>0.99368454795369321</v>
      </c>
      <c r="I2">
        <f>IF(IF($H2&gt;I$1,1,0)=$G2,0,1)</f>
        <v>1</v>
      </c>
      <c r="J2">
        <f t="shared" ref="J2:AA16" si="0">IF(IF($H2&gt;J$1,1,0)=$G2,0,1)</f>
        <v>1</v>
      </c>
      <c r="K2">
        <f t="shared" si="0"/>
        <v>1</v>
      </c>
      <c r="L2">
        <f t="shared" si="0"/>
        <v>0</v>
      </c>
      <c r="M2">
        <f t="shared" si="0"/>
        <v>1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</row>
    <row r="3" spans="1:28">
      <c r="A3" s="17"/>
      <c r="B3" s="6" t="s">
        <v>3</v>
      </c>
      <c r="C3" s="1">
        <v>1049405</v>
      </c>
      <c r="D3" s="1">
        <v>10225</v>
      </c>
      <c r="E3" s="3">
        <v>44.7</v>
      </c>
      <c r="F3" s="3">
        <v>14</v>
      </c>
      <c r="G3">
        <v>1</v>
      </c>
      <c r="H3" s="21">
        <v>1.1915549483768815</v>
      </c>
      <c r="I3">
        <f t="shared" ref="I3:X20" si="1">IF(IF($H3&gt;I$1,1,0)=$G3,0,1)</f>
        <v>0</v>
      </c>
      <c r="J3">
        <f t="shared" si="1"/>
        <v>1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U3">
        <f t="shared" si="1"/>
        <v>0</v>
      </c>
      <c r="V3">
        <f t="shared" si="1"/>
        <v>0</v>
      </c>
      <c r="W3">
        <f t="shared" si="1"/>
        <v>0</v>
      </c>
      <c r="X3">
        <f t="shared" si="1"/>
        <v>0</v>
      </c>
      <c r="Y3">
        <f t="shared" si="0"/>
        <v>0</v>
      </c>
      <c r="Z3">
        <f t="shared" si="0"/>
        <v>0</v>
      </c>
      <c r="AA3">
        <f t="shared" si="0"/>
        <v>0</v>
      </c>
    </row>
    <row r="4" spans="1:28">
      <c r="A4" s="17"/>
      <c r="B4" s="6" t="s">
        <v>4</v>
      </c>
      <c r="C4" s="1">
        <v>837032</v>
      </c>
      <c r="D4" s="1">
        <v>6201</v>
      </c>
      <c r="E4" s="3">
        <v>29.5</v>
      </c>
      <c r="F4" s="3">
        <v>11</v>
      </c>
      <c r="G4">
        <v>1</v>
      </c>
      <c r="H4" s="21">
        <v>1.0893592493941791</v>
      </c>
      <c r="I4">
        <f t="shared" si="1"/>
        <v>0</v>
      </c>
      <c r="J4">
        <f t="shared" si="0"/>
        <v>1</v>
      </c>
      <c r="K4">
        <f t="shared" si="0"/>
        <v>1</v>
      </c>
      <c r="L4">
        <f t="shared" si="0"/>
        <v>0</v>
      </c>
      <c r="M4">
        <f t="shared" si="0"/>
        <v>1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</row>
    <row r="5" spans="1:28">
      <c r="A5" s="17"/>
      <c r="B5" s="6" t="s">
        <v>5</v>
      </c>
      <c r="C5" s="1">
        <v>97402</v>
      </c>
      <c r="D5" s="1">
        <v>1312</v>
      </c>
      <c r="E5" s="3">
        <v>5.2</v>
      </c>
      <c r="F5" s="3">
        <v>2</v>
      </c>
      <c r="G5">
        <v>1</v>
      </c>
      <c r="H5" s="21">
        <v>0.75290234707541337</v>
      </c>
      <c r="I5">
        <f t="shared" si="1"/>
        <v>1</v>
      </c>
      <c r="J5">
        <f t="shared" si="0"/>
        <v>1</v>
      </c>
      <c r="K5">
        <f t="shared" si="0"/>
        <v>1</v>
      </c>
      <c r="L5">
        <f t="shared" si="0"/>
        <v>1</v>
      </c>
      <c r="M5">
        <f t="shared" si="0"/>
        <v>1</v>
      </c>
      <c r="N5">
        <f t="shared" si="0"/>
        <v>1</v>
      </c>
      <c r="O5">
        <f t="shared" si="0"/>
        <v>1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1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</row>
    <row r="6" spans="1:28">
      <c r="A6" s="17"/>
      <c r="B6" s="6" t="s">
        <v>6</v>
      </c>
      <c r="C6" s="1">
        <v>781798</v>
      </c>
      <c r="D6" s="1">
        <v>8834</v>
      </c>
      <c r="E6" s="3">
        <v>26.3</v>
      </c>
      <c r="F6" s="3">
        <v>7</v>
      </c>
      <c r="G6">
        <v>1</v>
      </c>
      <c r="H6" s="21">
        <v>1.1426355924355274</v>
      </c>
      <c r="I6">
        <f t="shared" si="1"/>
        <v>0</v>
      </c>
      <c r="J6">
        <f t="shared" si="0"/>
        <v>1</v>
      </c>
      <c r="K6">
        <f t="shared" si="0"/>
        <v>0</v>
      </c>
      <c r="L6">
        <f t="shared" si="0"/>
        <v>0</v>
      </c>
      <c r="M6">
        <f t="shared" si="0"/>
        <v>1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</row>
    <row r="7" spans="1:28">
      <c r="A7" s="17"/>
      <c r="B7" s="6" t="s">
        <v>7</v>
      </c>
      <c r="C7" s="1">
        <v>395950</v>
      </c>
      <c r="D7" s="1">
        <v>4834</v>
      </c>
      <c r="E7" s="3">
        <v>18</v>
      </c>
      <c r="F7" s="3">
        <v>11</v>
      </c>
      <c r="G7">
        <v>1</v>
      </c>
      <c r="H7" s="21">
        <v>0.86917040233823772</v>
      </c>
      <c r="I7">
        <f t="shared" si="1"/>
        <v>1</v>
      </c>
      <c r="J7">
        <f t="shared" si="0"/>
        <v>1</v>
      </c>
      <c r="K7">
        <f t="shared" si="0"/>
        <v>1</v>
      </c>
      <c r="L7">
        <f t="shared" si="0"/>
        <v>0</v>
      </c>
      <c r="M7">
        <f t="shared" si="0"/>
        <v>1</v>
      </c>
      <c r="N7">
        <f t="shared" si="0"/>
        <v>1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</row>
    <row r="8" spans="1:28">
      <c r="A8" s="19"/>
      <c r="B8" s="10" t="s">
        <v>8</v>
      </c>
      <c r="C8" s="2">
        <v>324564</v>
      </c>
      <c r="D8" s="2">
        <v>3831</v>
      </c>
      <c r="E8" s="4">
        <v>22.6</v>
      </c>
      <c r="F8" s="4">
        <v>9</v>
      </c>
      <c r="G8">
        <v>1</v>
      </c>
      <c r="H8" s="21">
        <v>0.80304566473158956</v>
      </c>
      <c r="I8">
        <f t="shared" si="1"/>
        <v>1</v>
      </c>
      <c r="J8">
        <f t="shared" si="0"/>
        <v>1</v>
      </c>
      <c r="K8">
        <f t="shared" si="0"/>
        <v>1</v>
      </c>
      <c r="L8">
        <f t="shared" si="0"/>
        <v>0</v>
      </c>
      <c r="M8">
        <f t="shared" si="0"/>
        <v>1</v>
      </c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1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</row>
    <row r="9" spans="1:28">
      <c r="A9" s="14" t="s">
        <v>14</v>
      </c>
      <c r="B9" s="11" t="s">
        <v>9</v>
      </c>
      <c r="C9" s="12">
        <v>1228946</v>
      </c>
      <c r="D9" s="12">
        <v>11099</v>
      </c>
      <c r="E9" s="13">
        <v>131.5</v>
      </c>
      <c r="F9" s="13">
        <v>158</v>
      </c>
      <c r="G9">
        <v>0</v>
      </c>
      <c r="H9" s="21">
        <v>3.5952092876692765E-2</v>
      </c>
      <c r="I9">
        <f t="shared" si="1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1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</row>
    <row r="10" spans="1:28">
      <c r="A10" s="15"/>
      <c r="B10" s="6" t="s">
        <v>10</v>
      </c>
      <c r="C10" s="1">
        <v>996130</v>
      </c>
      <c r="D10" s="1">
        <v>6321</v>
      </c>
      <c r="E10" s="3">
        <v>109.1</v>
      </c>
      <c r="F10" s="3">
        <v>204</v>
      </c>
      <c r="G10">
        <v>0</v>
      </c>
      <c r="H10" s="21">
        <v>-0.35758530930804922</v>
      </c>
      <c r="I10">
        <f t="shared" si="1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0"/>
        <v>0</v>
      </c>
    </row>
    <row r="11" spans="1:28">
      <c r="A11" s="16"/>
      <c r="B11" s="10" t="s">
        <v>11</v>
      </c>
      <c r="C11" s="2">
        <v>1283888</v>
      </c>
      <c r="D11" s="2">
        <v>11900</v>
      </c>
      <c r="E11" s="4">
        <v>120</v>
      </c>
      <c r="F11" s="4">
        <v>205</v>
      </c>
      <c r="G11">
        <v>0</v>
      </c>
      <c r="H11" s="21">
        <v>-0.15439271087961304</v>
      </c>
      <c r="I11">
        <f t="shared" si="1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</row>
    <row r="12" spans="1:28">
      <c r="A12" s="17" t="s">
        <v>0</v>
      </c>
      <c r="B12" s="6" t="s">
        <v>15</v>
      </c>
      <c r="C12" s="1">
        <v>552140</v>
      </c>
      <c r="D12" s="1">
        <v>8175</v>
      </c>
      <c r="E12" s="3">
        <v>44.7</v>
      </c>
      <c r="F12" s="3">
        <v>25</v>
      </c>
      <c r="G12">
        <v>1</v>
      </c>
      <c r="H12" s="21">
        <v>0.80874610865355512</v>
      </c>
      <c r="I12">
        <f t="shared" si="1"/>
        <v>1</v>
      </c>
      <c r="J12">
        <f t="shared" si="0"/>
        <v>1</v>
      </c>
      <c r="K12">
        <f t="shared" si="0"/>
        <v>1</v>
      </c>
      <c r="L12">
        <f t="shared" si="0"/>
        <v>0</v>
      </c>
      <c r="M12">
        <f t="shared" si="0"/>
        <v>1</v>
      </c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1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</row>
    <row r="13" spans="1:28">
      <c r="A13" s="17"/>
      <c r="B13" s="6" t="s">
        <v>16</v>
      </c>
      <c r="C13" s="1">
        <v>56414</v>
      </c>
      <c r="D13" s="1">
        <v>1015</v>
      </c>
      <c r="E13" s="3">
        <v>6.6</v>
      </c>
      <c r="F13" s="3">
        <v>4</v>
      </c>
      <c r="G13">
        <v>1</v>
      </c>
      <c r="H13" s="21">
        <v>0.70613132979098503</v>
      </c>
      <c r="I13">
        <f t="shared" si="1"/>
        <v>1</v>
      </c>
      <c r="J13">
        <f t="shared" si="0"/>
        <v>1</v>
      </c>
      <c r="K13">
        <f t="shared" si="0"/>
        <v>1</v>
      </c>
      <c r="L13">
        <f t="shared" si="0"/>
        <v>1</v>
      </c>
      <c r="M13">
        <f t="shared" si="0"/>
        <v>1</v>
      </c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1</v>
      </c>
      <c r="T13">
        <f t="shared" si="0"/>
        <v>1</v>
      </c>
      <c r="U13">
        <f t="shared" si="0"/>
        <v>1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</row>
    <row r="14" spans="1:28">
      <c r="A14" s="17"/>
      <c r="B14" s="6" t="s">
        <v>17</v>
      </c>
      <c r="C14" s="1">
        <v>52603</v>
      </c>
      <c r="D14" s="3">
        <v>627</v>
      </c>
      <c r="E14" s="3">
        <v>3.5</v>
      </c>
      <c r="F14" s="3">
        <v>1</v>
      </c>
      <c r="G14" s="20">
        <v>1</v>
      </c>
      <c r="H14" s="21">
        <v>0.72961243218718375</v>
      </c>
      <c r="I14">
        <f t="shared" si="1"/>
        <v>1</v>
      </c>
      <c r="J14">
        <f t="shared" si="0"/>
        <v>1</v>
      </c>
      <c r="K14">
        <f t="shared" si="0"/>
        <v>1</v>
      </c>
      <c r="L14">
        <f t="shared" si="0"/>
        <v>1</v>
      </c>
      <c r="M14">
        <f t="shared" si="0"/>
        <v>1</v>
      </c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1</v>
      </c>
      <c r="T14">
        <f t="shared" si="0"/>
        <v>0</v>
      </c>
      <c r="U14">
        <f t="shared" si="0"/>
        <v>1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>
        <f t="shared" si="0"/>
        <v>0</v>
      </c>
      <c r="AA14">
        <f t="shared" si="0"/>
        <v>0</v>
      </c>
    </row>
    <row r="15" spans="1:28">
      <c r="A15" s="17"/>
      <c r="B15" s="6" t="s">
        <v>19</v>
      </c>
      <c r="C15" s="1">
        <v>306489</v>
      </c>
      <c r="D15" s="3">
        <v>2991</v>
      </c>
      <c r="E15" s="3">
        <v>26.5</v>
      </c>
      <c r="F15" s="3">
        <v>101</v>
      </c>
      <c r="G15" s="20">
        <v>0</v>
      </c>
      <c r="H15" s="21">
        <v>0.19872094259543849</v>
      </c>
      <c r="I15">
        <f t="shared" si="1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1</v>
      </c>
      <c r="Q15">
        <f t="shared" si="0"/>
        <v>1</v>
      </c>
      <c r="R15">
        <f t="shared" si="0"/>
        <v>1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1</v>
      </c>
      <c r="Y15">
        <f t="shared" si="0"/>
        <v>1</v>
      </c>
      <c r="Z15">
        <f t="shared" si="0"/>
        <v>1</v>
      </c>
      <c r="AA15">
        <f t="shared" si="0"/>
        <v>0</v>
      </c>
    </row>
    <row r="16" spans="1:28">
      <c r="A16" s="17"/>
      <c r="B16" s="6" t="s">
        <v>20</v>
      </c>
      <c r="C16" s="1">
        <v>446820</v>
      </c>
      <c r="D16" s="3">
        <v>3150</v>
      </c>
      <c r="E16" s="3">
        <v>64.5</v>
      </c>
      <c r="F16" s="3">
        <v>70</v>
      </c>
      <c r="G16" s="20">
        <v>0</v>
      </c>
      <c r="H16" s="21">
        <v>0.29820060869664844</v>
      </c>
      <c r="I16">
        <f t="shared" si="1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1</v>
      </c>
      <c r="Q16">
        <f t="shared" si="0"/>
        <v>1</v>
      </c>
      <c r="R16">
        <f t="shared" si="0"/>
        <v>1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1</v>
      </c>
      <c r="W16">
        <f t="shared" si="0"/>
        <v>0</v>
      </c>
      <c r="X16">
        <f t="shared" si="0"/>
        <v>1</v>
      </c>
      <c r="Y16">
        <f t="shared" si="0"/>
        <v>1</v>
      </c>
      <c r="Z16">
        <f t="shared" si="0"/>
        <v>1</v>
      </c>
      <c r="AA16">
        <f t="shared" si="0"/>
        <v>0</v>
      </c>
    </row>
    <row r="17" spans="1:27">
      <c r="A17" s="17"/>
      <c r="B17" s="6" t="s">
        <v>21</v>
      </c>
      <c r="C17" s="1">
        <v>378892</v>
      </c>
      <c r="D17" s="3">
        <v>3770</v>
      </c>
      <c r="E17" s="3">
        <v>60</v>
      </c>
      <c r="F17" s="3">
        <v>88</v>
      </c>
      <c r="G17" s="20">
        <v>0</v>
      </c>
      <c r="H17" s="21">
        <v>0.18101845977744235</v>
      </c>
      <c r="I17">
        <f t="shared" si="1"/>
        <v>0</v>
      </c>
      <c r="J17">
        <f t="shared" ref="J17:AA20" si="2">IF(IF($H17&gt;J$1,1,0)=$G17,0,1)</f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1</v>
      </c>
      <c r="Q17">
        <f t="shared" si="2"/>
        <v>1</v>
      </c>
      <c r="R17">
        <f t="shared" si="2"/>
        <v>1</v>
      </c>
      <c r="S17">
        <f t="shared" si="2"/>
        <v>0</v>
      </c>
      <c r="T17">
        <f t="shared" si="2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1</v>
      </c>
      <c r="Z17">
        <f t="shared" si="2"/>
        <v>1</v>
      </c>
      <c r="AA17">
        <f t="shared" si="2"/>
        <v>0</v>
      </c>
    </row>
    <row r="18" spans="1:27">
      <c r="A18" s="17"/>
      <c r="B18" s="6" t="s">
        <v>22</v>
      </c>
      <c r="C18" s="1">
        <v>326944</v>
      </c>
      <c r="D18" s="3">
        <v>3099</v>
      </c>
      <c r="E18" s="3">
        <v>64.900000000000006</v>
      </c>
      <c r="F18" s="3">
        <v>86</v>
      </c>
      <c r="G18" s="20">
        <v>0</v>
      </c>
      <c r="H18" s="21">
        <v>0.13022815144471955</v>
      </c>
      <c r="I18">
        <f t="shared" si="1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1</v>
      </c>
      <c r="Q18">
        <f t="shared" si="2"/>
        <v>1</v>
      </c>
      <c r="R18">
        <f t="shared" si="2"/>
        <v>1</v>
      </c>
      <c r="S18">
        <f t="shared" si="2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</row>
    <row r="19" spans="1:27">
      <c r="A19" s="17"/>
      <c r="B19" s="6" t="s">
        <v>23</v>
      </c>
      <c r="C19" s="1">
        <v>412772</v>
      </c>
      <c r="D19" s="3">
        <v>5073</v>
      </c>
      <c r="E19" s="3">
        <v>60.8</v>
      </c>
      <c r="F19" s="3">
        <v>98</v>
      </c>
      <c r="G19" s="20">
        <v>0</v>
      </c>
      <c r="H19" s="21">
        <v>0.15792477450720965</v>
      </c>
      <c r="I19">
        <f t="shared" si="1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1</v>
      </c>
      <c r="Q19">
        <f t="shared" si="2"/>
        <v>1</v>
      </c>
      <c r="R19">
        <f t="shared" si="2"/>
        <v>1</v>
      </c>
      <c r="S19">
        <f t="shared" si="2"/>
        <v>0</v>
      </c>
      <c r="T19">
        <f t="shared" si="2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1</v>
      </c>
      <c r="Z19">
        <f t="shared" si="2"/>
        <v>0</v>
      </c>
      <c r="AA19">
        <f t="shared" si="2"/>
        <v>0</v>
      </c>
    </row>
    <row r="20" spans="1:27" ht="14.25" thickBot="1">
      <c r="A20" s="17"/>
      <c r="B20" s="6" t="s">
        <v>24</v>
      </c>
      <c r="C20" s="1">
        <v>79624</v>
      </c>
      <c r="D20" s="3">
        <v>728</v>
      </c>
      <c r="E20" s="3">
        <v>10.199999999999999</v>
      </c>
      <c r="F20" s="3">
        <v>49</v>
      </c>
      <c r="G20" s="20">
        <v>0</v>
      </c>
      <c r="H20" s="22">
        <v>0.42309036735226435</v>
      </c>
      <c r="I20">
        <f t="shared" si="1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1</v>
      </c>
      <c r="Q20">
        <f t="shared" si="2"/>
        <v>1</v>
      </c>
      <c r="R20">
        <f t="shared" si="2"/>
        <v>1</v>
      </c>
      <c r="S20">
        <f t="shared" si="2"/>
        <v>0</v>
      </c>
      <c r="T20">
        <f t="shared" si="2"/>
        <v>0</v>
      </c>
      <c r="U20">
        <f t="shared" si="2"/>
        <v>0</v>
      </c>
      <c r="V20">
        <f t="shared" si="2"/>
        <v>1</v>
      </c>
      <c r="W20">
        <f t="shared" si="2"/>
        <v>1</v>
      </c>
      <c r="X20">
        <f t="shared" si="2"/>
        <v>1</v>
      </c>
      <c r="Y20">
        <f t="shared" si="2"/>
        <v>1</v>
      </c>
      <c r="Z20">
        <f t="shared" si="2"/>
        <v>1</v>
      </c>
      <c r="AA20">
        <f t="shared" si="2"/>
        <v>0</v>
      </c>
    </row>
    <row r="21" spans="1:27">
      <c r="H21" t="s">
        <v>69</v>
      </c>
      <c r="I21">
        <f>SUM(I2:I20)/COUNT(I2:I20)</f>
        <v>0.36842105263157893</v>
      </c>
      <c r="J21">
        <f t="shared" ref="J21:AA21" si="3">SUM(J2:J20)/COUNT(J2:J20)</f>
        <v>0.52631578947368418</v>
      </c>
      <c r="K21">
        <f t="shared" si="3"/>
        <v>0.42105263157894735</v>
      </c>
      <c r="L21">
        <f t="shared" si="3"/>
        <v>0.15789473684210525</v>
      </c>
      <c r="M21">
        <f t="shared" si="3"/>
        <v>0.47368421052631576</v>
      </c>
      <c r="N21">
        <f t="shared" si="3"/>
        <v>0.31578947368421051</v>
      </c>
      <c r="O21">
        <f t="shared" si="3"/>
        <v>0.21052631578947367</v>
      </c>
      <c r="P21">
        <f t="shared" si="3"/>
        <v>0.31578947368421051</v>
      </c>
      <c r="Q21">
        <f t="shared" si="3"/>
        <v>0.42105263157894735</v>
      </c>
      <c r="R21">
        <f t="shared" si="3"/>
        <v>0.36842105263157893</v>
      </c>
      <c r="S21">
        <f t="shared" si="3"/>
        <v>0.26315789473684209</v>
      </c>
      <c r="T21">
        <f t="shared" si="3"/>
        <v>5.2631578947368418E-2</v>
      </c>
      <c r="U21">
        <f t="shared" si="3"/>
        <v>0.10526315789473684</v>
      </c>
      <c r="V21">
        <f t="shared" si="3"/>
        <v>0.10526315789473684</v>
      </c>
      <c r="W21">
        <f t="shared" si="3"/>
        <v>5.2631578947368418E-2</v>
      </c>
      <c r="X21">
        <f t="shared" si="3"/>
        <v>0.15789473684210525</v>
      </c>
      <c r="Y21">
        <f t="shared" si="3"/>
        <v>0.26315789473684209</v>
      </c>
      <c r="Z21">
        <f t="shared" si="3"/>
        <v>0.21052631578947367</v>
      </c>
      <c r="AA21">
        <f t="shared" si="3"/>
        <v>0</v>
      </c>
    </row>
    <row r="22" spans="1:27">
      <c r="H22" t="s">
        <v>70</v>
      </c>
      <c r="I22">
        <f>MATCH(MIN(I21:AA21),I21:AA21,0)</f>
        <v>19</v>
      </c>
    </row>
    <row r="23" spans="1:27">
      <c r="H23" t="s">
        <v>66</v>
      </c>
      <c r="I23">
        <f>INDEX(I1:AA1,1,I22)</f>
        <v>0.42309036735226435</v>
      </c>
    </row>
    <row r="24" spans="1:27">
      <c r="H24" t="s">
        <v>71</v>
      </c>
      <c r="I24">
        <f>COUNT(I21:AA21)+2-RANK(INDEX(I21:AA21,1,I22),I21:AA21)-RANK(INDEX(I21:AA21,1,I22),I21:AA21,1)</f>
        <v>1</v>
      </c>
    </row>
  </sheetData>
  <mergeCells count="3">
    <mergeCell ref="A2:A8"/>
    <mergeCell ref="A9:A11"/>
    <mergeCell ref="A12:A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表4-1</vt:lpstr>
      <vt:lpstr>表4-3</vt:lpstr>
      <vt:lpstr>Sheet2</vt:lpstr>
      <vt:lpstr>Sheet3</vt:lpstr>
      <vt:lpstr>Sheet1</vt:lpstr>
    </vt:vector>
  </TitlesOfParts>
  <Company>株式会社有斐閣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尾崎大輔</dc:creator>
  <cp:lastModifiedBy>経済学部</cp:lastModifiedBy>
  <dcterms:created xsi:type="dcterms:W3CDTF">2008-12-16T08:28:00Z</dcterms:created>
  <dcterms:modified xsi:type="dcterms:W3CDTF">2012-01-20T05:31:34Z</dcterms:modified>
</cp:coreProperties>
</file>