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8315" windowHeight="91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65" i="1"/>
  <c r="D65"/>
  <c r="E65"/>
  <c r="F65"/>
  <c r="G65"/>
  <c r="H65"/>
  <c r="I65"/>
  <c r="J65"/>
  <c r="K65"/>
  <c r="L65"/>
  <c r="M65"/>
  <c r="N65"/>
  <c r="O65"/>
  <c r="P65"/>
  <c r="B65"/>
  <c r="C64"/>
  <c r="D64"/>
  <c r="E64"/>
  <c r="F64"/>
  <c r="G64"/>
  <c r="H64"/>
  <c r="I64"/>
  <c r="J64"/>
  <c r="K64"/>
  <c r="L64"/>
  <c r="M64"/>
  <c r="N64"/>
  <c r="O64"/>
  <c r="P64"/>
  <c r="B64"/>
  <c r="C63"/>
  <c r="D63"/>
  <c r="E63"/>
  <c r="F63"/>
  <c r="G63"/>
  <c r="H63"/>
  <c r="I63"/>
  <c r="J63"/>
  <c r="K63"/>
  <c r="L63"/>
  <c r="M63"/>
  <c r="N63"/>
  <c r="O63"/>
  <c r="P63"/>
  <c r="B63"/>
  <c r="C61"/>
  <c r="D61"/>
  <c r="E61"/>
  <c r="F61"/>
  <c r="G61"/>
  <c r="H61"/>
  <c r="I61"/>
  <c r="J61"/>
  <c r="K61"/>
  <c r="L61"/>
  <c r="M61"/>
  <c r="N61"/>
  <c r="O61"/>
  <c r="P61"/>
  <c r="B61"/>
  <c r="B60"/>
  <c r="C60"/>
  <c r="D60"/>
  <c r="E60"/>
  <c r="F60"/>
  <c r="G60"/>
  <c r="H60"/>
  <c r="I60"/>
  <c r="J60"/>
  <c r="K60"/>
  <c r="L60"/>
  <c r="M60"/>
  <c r="N60"/>
  <c r="O60"/>
  <c r="P60"/>
  <c r="C59"/>
  <c r="D59"/>
  <c r="E59"/>
  <c r="F59"/>
  <c r="G59"/>
  <c r="H59"/>
  <c r="I59"/>
  <c r="J59"/>
  <c r="K59"/>
  <c r="L59"/>
  <c r="M59"/>
  <c r="N59"/>
  <c r="O59"/>
  <c r="P59"/>
  <c r="B59"/>
  <c r="C57"/>
  <c r="D57"/>
  <c r="E57"/>
  <c r="F57"/>
  <c r="G57"/>
  <c r="H57"/>
  <c r="I57"/>
  <c r="J57"/>
  <c r="K57"/>
  <c r="L57"/>
  <c r="M57"/>
  <c r="N57"/>
  <c r="O57"/>
  <c r="P57"/>
  <c r="B57"/>
  <c r="B55"/>
  <c r="C56"/>
  <c r="D56"/>
  <c r="E56"/>
  <c r="F56"/>
  <c r="G56"/>
  <c r="H56"/>
  <c r="I56"/>
  <c r="J56"/>
  <c r="K56"/>
  <c r="L56"/>
  <c r="M56"/>
  <c r="N56"/>
  <c r="O56"/>
  <c r="P56"/>
  <c r="B56"/>
  <c r="C55"/>
  <c r="D55"/>
  <c r="E55"/>
  <c r="F55"/>
  <c r="G55"/>
  <c r="H55"/>
  <c r="I55"/>
  <c r="J55"/>
  <c r="K55"/>
  <c r="L55"/>
  <c r="M55"/>
  <c r="N55"/>
  <c r="O55"/>
  <c r="P55"/>
  <c r="C54"/>
  <c r="D54"/>
  <c r="E54"/>
  <c r="F54"/>
  <c r="G54"/>
  <c r="H54"/>
  <c r="I54"/>
  <c r="J54"/>
  <c r="K54"/>
  <c r="L54"/>
  <c r="M54"/>
  <c r="N54"/>
  <c r="O54"/>
  <c r="P54"/>
  <c r="B54"/>
  <c r="C53"/>
  <c r="D53"/>
  <c r="E53"/>
  <c r="F53"/>
  <c r="G53"/>
  <c r="H53"/>
  <c r="I53"/>
  <c r="J53"/>
  <c r="K53"/>
  <c r="L53"/>
  <c r="M53"/>
  <c r="N53"/>
  <c r="O53"/>
  <c r="P53"/>
  <c r="B53"/>
  <c r="C52"/>
  <c r="D52"/>
  <c r="E52"/>
  <c r="F52"/>
  <c r="G52"/>
  <c r="H52"/>
  <c r="I52"/>
  <c r="J52"/>
  <c r="K52"/>
  <c r="L52"/>
  <c r="M52"/>
  <c r="N52"/>
  <c r="O52"/>
  <c r="P52"/>
  <c r="B52"/>
  <c r="Q49" l="1"/>
  <c r="R49" s="1"/>
  <c r="Q48"/>
  <c r="Q47"/>
  <c r="R47" s="1"/>
  <c r="Q46"/>
  <c r="Q45"/>
  <c r="R45" s="1"/>
  <c r="Q44"/>
  <c r="Q43"/>
  <c r="R43" s="1"/>
  <c r="Q42"/>
  <c r="Q41"/>
  <c r="R41" s="1"/>
  <c r="Q40"/>
  <c r="Q39"/>
  <c r="R39" s="1"/>
  <c r="Q38"/>
  <c r="Q37"/>
  <c r="R37" s="1"/>
  <c r="Q36"/>
  <c r="Q35"/>
  <c r="R35" s="1"/>
  <c r="Q34"/>
  <c r="Q33"/>
  <c r="R33" s="1"/>
  <c r="Q32"/>
  <c r="Q31"/>
  <c r="R31" s="1"/>
  <c r="Q30"/>
  <c r="Q29"/>
  <c r="R29" s="1"/>
  <c r="Q28"/>
  <c r="Q27"/>
  <c r="R27" s="1"/>
  <c r="Q26"/>
  <c r="Q25"/>
  <c r="R25" s="1"/>
  <c r="Q24"/>
  <c r="Q23"/>
  <c r="R23" s="1"/>
  <c r="Q22"/>
  <c r="Q21"/>
  <c r="R21" s="1"/>
  <c r="Q20"/>
  <c r="Q19"/>
  <c r="R19" s="1"/>
  <c r="Q18"/>
  <c r="Q17"/>
  <c r="R17" s="1"/>
  <c r="Q16"/>
  <c r="Q15"/>
  <c r="R15" s="1"/>
  <c r="Q14"/>
  <c r="Q13"/>
  <c r="R13" s="1"/>
  <c r="Q12"/>
  <c r="Q11"/>
  <c r="R11" s="1"/>
  <c r="Q10"/>
  <c r="Q9"/>
  <c r="R9" s="1"/>
  <c r="Q8"/>
  <c r="Q7"/>
  <c r="R7" s="1"/>
  <c r="Q6"/>
  <c r="Q5"/>
  <c r="R5" s="1"/>
  <c r="Q4"/>
  <c r="Q50" s="1"/>
  <c r="R6" l="1"/>
  <c r="R10"/>
  <c r="R14"/>
  <c r="R18"/>
  <c r="R22"/>
  <c r="R26"/>
  <c r="R30"/>
  <c r="R34"/>
  <c r="R38"/>
  <c r="R42"/>
  <c r="R46"/>
  <c r="R8"/>
  <c r="R12"/>
  <c r="R16"/>
  <c r="R20"/>
  <c r="R24"/>
  <c r="R28"/>
  <c r="R32"/>
  <c r="R36"/>
  <c r="R40"/>
  <c r="R44"/>
  <c r="R48"/>
  <c r="R4"/>
</calcChain>
</file>

<file path=xl/sharedStrings.xml><?xml version="1.0" encoding="utf-8"?>
<sst xmlns="http://schemas.openxmlformats.org/spreadsheetml/2006/main" count="78" uniqueCount="78">
  <si>
    <t>13   平成24年度成人１人当たりの酒類販売（消費）数量表（都道府県別）　国税庁（２０１４）『酒のしおり』より</t>
    <rPh sb="38" eb="41">
      <t>コクゼイチョウ</t>
    </rPh>
    <rPh sb="48" eb="49">
      <t>サケ</t>
    </rPh>
    <phoneticPr fontId="3"/>
  </si>
  <si>
    <t>http://www.nta.go.jp/shiraberu/senmonjoho/sake/shiori-gaikyo/shiori/2014/pdf/006.pdf#page=4</t>
  </si>
  <si>
    <t>（単位：ｌ ）</t>
  </si>
  <si>
    <t>都 道 府 県</t>
  </si>
  <si>
    <t>清酒</t>
  </si>
  <si>
    <t>合成 清酒</t>
  </si>
  <si>
    <t>連続式蒸留 しょうちゅう</t>
  </si>
  <si>
    <t>単式蒸留 しょうちゅう</t>
  </si>
  <si>
    <t>みりん</t>
  </si>
  <si>
    <t>ビール</t>
  </si>
  <si>
    <t>果実酒</t>
  </si>
  <si>
    <t>甘味 果実酒</t>
  </si>
  <si>
    <t>ウイスキー</t>
  </si>
  <si>
    <t>ブランデー</t>
  </si>
  <si>
    <t>発泡酒</t>
  </si>
  <si>
    <t>リキュール</t>
  </si>
  <si>
    <t>スピリッツ等</t>
  </si>
  <si>
    <t>その他の 醸造酒等</t>
  </si>
  <si>
    <t>合計</t>
  </si>
  <si>
    <t>成人人口</t>
    <rPh sb="0" eb="2">
      <t>セイジン</t>
    </rPh>
    <rPh sb="2" eb="4">
      <t>ジンコウ</t>
    </rPh>
    <phoneticPr fontId="3"/>
  </si>
  <si>
    <t>人口比率</t>
    <rPh sb="0" eb="2">
      <t>ジンコウ</t>
    </rPh>
    <rPh sb="2" eb="4">
      <t>ヒリツ</t>
    </rPh>
    <phoneticPr fontId="3"/>
  </si>
  <si>
    <t>北海道</t>
    <phoneticPr fontId="3"/>
  </si>
  <si>
    <t>青森</t>
    <phoneticPr fontId="3"/>
  </si>
  <si>
    <t>岩手</t>
    <phoneticPr fontId="3"/>
  </si>
  <si>
    <t>宮城</t>
    <phoneticPr fontId="3"/>
  </si>
  <si>
    <t>秋田</t>
    <phoneticPr fontId="3"/>
  </si>
  <si>
    <t>山形</t>
    <phoneticPr fontId="3"/>
  </si>
  <si>
    <t>福島</t>
    <phoneticPr fontId="3"/>
  </si>
  <si>
    <t>茨城</t>
    <phoneticPr fontId="3"/>
  </si>
  <si>
    <t>栃木</t>
    <phoneticPr fontId="3"/>
  </si>
  <si>
    <t>群馬</t>
    <phoneticPr fontId="3"/>
  </si>
  <si>
    <t>埼玉</t>
    <phoneticPr fontId="3"/>
  </si>
  <si>
    <t>新潟</t>
    <phoneticPr fontId="3"/>
  </si>
  <si>
    <t>長野</t>
    <phoneticPr fontId="3"/>
  </si>
  <si>
    <t>千葉</t>
    <phoneticPr fontId="3"/>
  </si>
  <si>
    <t>東京</t>
    <phoneticPr fontId="3"/>
  </si>
  <si>
    <t>神奈川</t>
    <phoneticPr fontId="3"/>
  </si>
  <si>
    <t>山梨</t>
    <phoneticPr fontId="3"/>
  </si>
  <si>
    <t>富山</t>
    <phoneticPr fontId="3"/>
  </si>
  <si>
    <t>石川</t>
    <phoneticPr fontId="3"/>
  </si>
  <si>
    <t>福井</t>
    <phoneticPr fontId="3"/>
  </si>
  <si>
    <t>岐阜</t>
    <phoneticPr fontId="3"/>
  </si>
  <si>
    <t>静岡</t>
    <phoneticPr fontId="3"/>
  </si>
  <si>
    <t>愛知</t>
    <phoneticPr fontId="3"/>
  </si>
  <si>
    <t>三重</t>
    <phoneticPr fontId="3"/>
  </si>
  <si>
    <t>滋賀</t>
    <phoneticPr fontId="3"/>
  </si>
  <si>
    <t>京都</t>
    <phoneticPr fontId="3"/>
  </si>
  <si>
    <t>大阪</t>
    <phoneticPr fontId="3"/>
  </si>
  <si>
    <t>兵庫</t>
    <phoneticPr fontId="3"/>
  </si>
  <si>
    <t>奈良</t>
    <phoneticPr fontId="3"/>
  </si>
  <si>
    <t>和歌山</t>
    <phoneticPr fontId="3"/>
  </si>
  <si>
    <t>鳥取</t>
    <phoneticPr fontId="3"/>
  </si>
  <si>
    <t>島根</t>
    <phoneticPr fontId="3"/>
  </si>
  <si>
    <t>岡山</t>
    <phoneticPr fontId="3"/>
  </si>
  <si>
    <t>広島</t>
    <phoneticPr fontId="3"/>
  </si>
  <si>
    <t>山口</t>
    <phoneticPr fontId="3"/>
  </si>
  <si>
    <t>徳島</t>
    <phoneticPr fontId="3"/>
  </si>
  <si>
    <t>香川</t>
    <phoneticPr fontId="3"/>
  </si>
  <si>
    <t>愛媛</t>
    <phoneticPr fontId="3"/>
  </si>
  <si>
    <t>高知</t>
    <phoneticPr fontId="3"/>
  </si>
  <si>
    <t>福岡</t>
    <phoneticPr fontId="3"/>
  </si>
  <si>
    <t>佐賀</t>
    <phoneticPr fontId="3"/>
  </si>
  <si>
    <t>長崎</t>
    <phoneticPr fontId="3"/>
  </si>
  <si>
    <t>熊本</t>
    <phoneticPr fontId="3"/>
  </si>
  <si>
    <t>大分</t>
    <phoneticPr fontId="3"/>
  </si>
  <si>
    <t>宮崎</t>
    <phoneticPr fontId="3"/>
  </si>
  <si>
    <t>鹿児島</t>
    <phoneticPr fontId="3"/>
  </si>
  <si>
    <t>全  国  平  均</t>
  </si>
  <si>
    <t>単純平均</t>
    <rPh sb="0" eb="2">
      <t>タンジュン</t>
    </rPh>
    <rPh sb="2" eb="4">
      <t>ヘイキン</t>
    </rPh>
    <phoneticPr fontId="2"/>
  </si>
  <si>
    <t>メジアン</t>
    <phoneticPr fontId="2"/>
  </si>
  <si>
    <t>分散</t>
    <rPh sb="0" eb="2">
      <t>ブンサン</t>
    </rPh>
    <phoneticPr fontId="2"/>
  </si>
  <si>
    <t>標準偏差</t>
    <rPh sb="0" eb="2">
      <t>ヒョウジュン</t>
    </rPh>
    <rPh sb="2" eb="4">
      <t>ヘンサ</t>
    </rPh>
    <phoneticPr fontId="2"/>
  </si>
  <si>
    <t>第１四分位点</t>
    <rPh sb="0" eb="1">
      <t>ダイ</t>
    </rPh>
    <rPh sb="2" eb="3">
      <t>ヨン</t>
    </rPh>
    <rPh sb="3" eb="4">
      <t>ブン</t>
    </rPh>
    <rPh sb="4" eb="5">
      <t>クライ</t>
    </rPh>
    <rPh sb="5" eb="6">
      <t>テン</t>
    </rPh>
    <phoneticPr fontId="2"/>
  </si>
  <si>
    <t>第３四分位点</t>
    <rPh sb="0" eb="1">
      <t>ダイ</t>
    </rPh>
    <rPh sb="2" eb="3">
      <t>ヨン</t>
    </rPh>
    <rPh sb="3" eb="4">
      <t>ブン</t>
    </rPh>
    <rPh sb="4" eb="5">
      <t>クライ</t>
    </rPh>
    <rPh sb="5" eb="6">
      <t>テン</t>
    </rPh>
    <phoneticPr fontId="2"/>
  </si>
  <si>
    <t>四分位範囲</t>
    <rPh sb="0" eb="1">
      <t>ヨン</t>
    </rPh>
    <rPh sb="1" eb="2">
      <t>ブン</t>
    </rPh>
    <rPh sb="2" eb="3">
      <t>クライ</t>
    </rPh>
    <rPh sb="3" eb="5">
      <t>ハンイ</t>
    </rPh>
    <phoneticPr fontId="2"/>
  </si>
  <si>
    <t>最大値</t>
    <rPh sb="0" eb="3">
      <t>サイダイチ</t>
    </rPh>
    <phoneticPr fontId="2"/>
  </si>
  <si>
    <t>最小値</t>
    <rPh sb="0" eb="3">
      <t>サイショウチ</t>
    </rPh>
    <phoneticPr fontId="2"/>
  </si>
  <si>
    <t>範囲</t>
    <rPh sb="0" eb="2">
      <t>ハンイ</t>
    </rPh>
    <phoneticPr fontId="2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</si>
</sst>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8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5" fillId="0" borderId="0" xfId="0" applyFont="1">
      <alignment vertical="center"/>
    </xf>
    <xf numFmtId="0" fontId="6" fillId="0" borderId="3" xfId="0" applyFont="1" applyFill="1" applyBorder="1" applyAlignment="1">
      <alignment horizontal="left" vertical="top" wrapText="1"/>
    </xf>
    <xf numFmtId="176" fontId="7" fillId="0" borderId="1" xfId="0" applyNumberFormat="1" applyFont="1" applyFill="1" applyBorder="1" applyAlignment="1">
      <alignment horizontal="right" vertical="top" wrapText="1"/>
    </xf>
    <xf numFmtId="176" fontId="7" fillId="0" borderId="2" xfId="0" applyNumberFormat="1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left" vertical="top" wrapText="1"/>
    </xf>
    <xf numFmtId="176" fontId="7" fillId="0" borderId="4" xfId="0" applyNumberFormat="1" applyFont="1" applyFill="1" applyBorder="1" applyAlignment="1">
      <alignment horizontal="right" vertical="top" wrapText="1"/>
    </xf>
    <xf numFmtId="176" fontId="7" fillId="0" borderId="5" xfId="0" applyNumberFormat="1" applyFont="1" applyFill="1" applyBorder="1" applyAlignment="1">
      <alignment horizontal="right" vertical="top" wrapText="1"/>
    </xf>
    <xf numFmtId="176" fontId="7" fillId="0" borderId="3" xfId="0" applyNumberFormat="1" applyFont="1" applyFill="1" applyBorder="1" applyAlignment="1">
      <alignment horizontal="right" vertical="top" wrapText="1"/>
    </xf>
    <xf numFmtId="176" fontId="7" fillId="0" borderId="6" xfId="0" applyNumberFormat="1" applyFont="1" applyFill="1" applyBorder="1" applyAlignment="1">
      <alignment horizontal="right" vertical="top" wrapText="1"/>
    </xf>
    <xf numFmtId="0" fontId="6" fillId="0" borderId="7" xfId="0" applyFont="1" applyFill="1" applyBorder="1" applyAlignment="1">
      <alignment horizontal="left" vertical="top" wrapText="1"/>
    </xf>
    <xf numFmtId="176" fontId="7" fillId="0" borderId="7" xfId="0" applyNumberFormat="1" applyFont="1" applyFill="1" applyBorder="1" applyAlignment="1">
      <alignment horizontal="right" vertical="top" wrapText="1"/>
    </xf>
    <xf numFmtId="176" fontId="7" fillId="0" borderId="8" xfId="0" applyNumberFormat="1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dict/Downloads/a010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北海道</v>
          </cell>
          <cell r="B1">
            <v>4572</v>
          </cell>
        </row>
        <row r="2">
          <cell r="A2" t="str">
            <v>青森</v>
          </cell>
          <cell r="B2">
            <v>1119</v>
          </cell>
        </row>
        <row r="3">
          <cell r="A3" t="str">
            <v>岩手</v>
          </cell>
          <cell r="B3">
            <v>1076</v>
          </cell>
        </row>
        <row r="4">
          <cell r="A4" t="str">
            <v>宮城</v>
          </cell>
          <cell r="B4">
            <v>1911</v>
          </cell>
        </row>
        <row r="5">
          <cell r="A5" t="str">
            <v>秋田</v>
          </cell>
          <cell r="B5">
            <v>896</v>
          </cell>
        </row>
        <row r="6">
          <cell r="A6" t="str">
            <v>山形</v>
          </cell>
          <cell r="B6">
            <v>950</v>
          </cell>
        </row>
        <row r="7">
          <cell r="A7" t="str">
            <v>福島</v>
          </cell>
          <cell r="B7">
            <v>1607</v>
          </cell>
        </row>
        <row r="8">
          <cell r="A8" t="str">
            <v>茨城</v>
          </cell>
          <cell r="B8">
            <v>2410</v>
          </cell>
        </row>
        <row r="9">
          <cell r="A9" t="str">
            <v>栃木</v>
          </cell>
          <cell r="B9">
            <v>1632</v>
          </cell>
        </row>
        <row r="10">
          <cell r="A10" t="str">
            <v>群馬</v>
          </cell>
          <cell r="B10">
            <v>1624</v>
          </cell>
        </row>
        <row r="11">
          <cell r="A11" t="str">
            <v>埼玉</v>
          </cell>
          <cell r="B11">
            <v>5922</v>
          </cell>
        </row>
        <row r="12">
          <cell r="A12" t="str">
            <v>千葉</v>
          </cell>
          <cell r="B12">
            <v>5119</v>
          </cell>
        </row>
        <row r="13">
          <cell r="A13" t="str">
            <v>東京</v>
          </cell>
          <cell r="B13">
            <v>11209</v>
          </cell>
        </row>
        <row r="14">
          <cell r="A14" t="str">
            <v>神奈川</v>
          </cell>
          <cell r="B14">
            <v>7477</v>
          </cell>
        </row>
        <row r="15">
          <cell r="A15" t="str">
            <v>新潟</v>
          </cell>
          <cell r="B15">
            <v>1940</v>
          </cell>
        </row>
        <row r="16">
          <cell r="A16" t="str">
            <v>富山</v>
          </cell>
          <cell r="B16">
            <v>894</v>
          </cell>
        </row>
        <row r="17">
          <cell r="A17" t="str">
            <v>石川</v>
          </cell>
          <cell r="B17">
            <v>949</v>
          </cell>
        </row>
        <row r="18">
          <cell r="A18" t="str">
            <v>福井</v>
          </cell>
          <cell r="B18">
            <v>650</v>
          </cell>
        </row>
        <row r="19">
          <cell r="A19" t="str">
            <v>山梨</v>
          </cell>
          <cell r="B19">
            <v>696</v>
          </cell>
        </row>
        <row r="20">
          <cell r="A20" t="str">
            <v>長野</v>
          </cell>
          <cell r="B20">
            <v>1740</v>
          </cell>
        </row>
        <row r="21">
          <cell r="A21" t="str">
            <v>岐阜</v>
          </cell>
          <cell r="B21">
            <v>1675</v>
          </cell>
        </row>
        <row r="22">
          <cell r="A22" t="str">
            <v>静岡</v>
          </cell>
          <cell r="B22">
            <v>3055</v>
          </cell>
        </row>
        <row r="23">
          <cell r="A23" t="str">
            <v>愛知</v>
          </cell>
          <cell r="B23">
            <v>6011</v>
          </cell>
        </row>
        <row r="24">
          <cell r="A24" t="str">
            <v>三重</v>
          </cell>
          <cell r="B24">
            <v>1501</v>
          </cell>
        </row>
        <row r="25">
          <cell r="A25" t="str">
            <v>滋賀</v>
          </cell>
          <cell r="B25">
            <v>1132</v>
          </cell>
        </row>
        <row r="26">
          <cell r="A26" t="str">
            <v>京都</v>
          </cell>
          <cell r="B26">
            <v>2172</v>
          </cell>
        </row>
        <row r="27">
          <cell r="A27" t="str">
            <v>大阪</v>
          </cell>
          <cell r="B27">
            <v>7289</v>
          </cell>
        </row>
        <row r="28">
          <cell r="A28" t="str">
            <v>兵庫</v>
          </cell>
          <cell r="B28">
            <v>4551</v>
          </cell>
        </row>
        <row r="29">
          <cell r="A29" t="str">
            <v>奈良</v>
          </cell>
          <cell r="B29">
            <v>1138</v>
          </cell>
        </row>
        <row r="30">
          <cell r="A30" t="str">
            <v>和歌山</v>
          </cell>
          <cell r="B30">
            <v>813</v>
          </cell>
        </row>
        <row r="31">
          <cell r="A31" t="str">
            <v>鳥取</v>
          </cell>
          <cell r="B31">
            <v>475</v>
          </cell>
        </row>
        <row r="32">
          <cell r="A32" t="str">
            <v>島根</v>
          </cell>
          <cell r="B32">
            <v>582</v>
          </cell>
        </row>
        <row r="33">
          <cell r="A33" t="str">
            <v>岡山</v>
          </cell>
          <cell r="B33">
            <v>1580</v>
          </cell>
        </row>
        <row r="34">
          <cell r="A34" t="str">
            <v>広島</v>
          </cell>
          <cell r="B34">
            <v>2327</v>
          </cell>
        </row>
        <row r="35">
          <cell r="A35" t="str">
            <v>山口</v>
          </cell>
          <cell r="B35">
            <v>1185</v>
          </cell>
        </row>
        <row r="36">
          <cell r="A36" t="str">
            <v>徳島</v>
          </cell>
          <cell r="B36">
            <v>646</v>
          </cell>
        </row>
        <row r="37">
          <cell r="A37" t="str">
            <v>香川</v>
          </cell>
          <cell r="B37">
            <v>811</v>
          </cell>
        </row>
        <row r="38">
          <cell r="A38" t="str">
            <v>愛媛</v>
          </cell>
          <cell r="B38">
            <v>1167</v>
          </cell>
        </row>
        <row r="39">
          <cell r="A39" t="str">
            <v>高知</v>
          </cell>
          <cell r="B39">
            <v>628</v>
          </cell>
        </row>
        <row r="40">
          <cell r="A40" t="str">
            <v>福岡</v>
          </cell>
          <cell r="B40">
            <v>4153</v>
          </cell>
        </row>
        <row r="41">
          <cell r="A41" t="str">
            <v>佐賀</v>
          </cell>
          <cell r="B41">
            <v>679</v>
          </cell>
        </row>
        <row r="42">
          <cell r="A42" t="str">
            <v>長崎</v>
          </cell>
          <cell r="B42">
            <v>1145</v>
          </cell>
        </row>
        <row r="43">
          <cell r="A43" t="str">
            <v>熊本</v>
          </cell>
          <cell r="B43">
            <v>1469</v>
          </cell>
        </row>
        <row r="44">
          <cell r="A44" t="str">
            <v>大分</v>
          </cell>
          <cell r="B44">
            <v>974</v>
          </cell>
        </row>
        <row r="45">
          <cell r="A45" t="str">
            <v>宮崎</v>
          </cell>
          <cell r="B45">
            <v>914</v>
          </cell>
        </row>
        <row r="46">
          <cell r="A46" t="str">
            <v>鹿児島</v>
          </cell>
          <cell r="B46">
            <v>1376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workbookViewId="0">
      <pane xSplit="1590" ySplit="1305" topLeftCell="B40" activePane="bottomRight"/>
      <selection activeCell="O56" sqref="O56"/>
      <selection pane="topRight" activeCell="E3" sqref="E3"/>
      <selection pane="bottomLeft" activeCell="B66" sqref="B66"/>
      <selection pane="bottomRight" activeCell="B61" sqref="B61"/>
    </sheetView>
  </sheetViews>
  <sheetFormatPr defaultRowHeight="13.5"/>
  <cols>
    <col min="1" max="1" width="12.125" customWidth="1"/>
  </cols>
  <sheetData>
    <row r="1" spans="1:18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1</v>
      </c>
      <c r="M1" s="2"/>
      <c r="N1" s="2"/>
      <c r="O1" s="2"/>
      <c r="P1" s="2"/>
      <c r="Q1" s="2"/>
      <c r="R1" s="2"/>
    </row>
    <row r="2" spans="1:18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/>
    </row>
    <row r="3" spans="1:18" ht="24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7" t="s">
        <v>11</v>
      </c>
      <c r="J3" s="6" t="s">
        <v>12</v>
      </c>
      <c r="K3" s="6" t="s">
        <v>13</v>
      </c>
      <c r="L3" s="7" t="s">
        <v>14</v>
      </c>
      <c r="M3" s="6" t="s">
        <v>15</v>
      </c>
      <c r="N3" s="6" t="s">
        <v>16</v>
      </c>
      <c r="O3" s="6" t="s">
        <v>17</v>
      </c>
      <c r="P3" s="7" t="s">
        <v>18</v>
      </c>
      <c r="Q3" s="8" t="s">
        <v>19</v>
      </c>
      <c r="R3" s="9" t="s">
        <v>20</v>
      </c>
    </row>
    <row r="4" spans="1:18">
      <c r="A4" s="5" t="s">
        <v>21</v>
      </c>
      <c r="B4" s="10">
        <v>5.2</v>
      </c>
      <c r="C4" s="10">
        <v>0.4</v>
      </c>
      <c r="D4" s="10">
        <v>8.6999999999999993</v>
      </c>
      <c r="E4" s="10">
        <v>1.4</v>
      </c>
      <c r="F4" s="10">
        <v>0.7</v>
      </c>
      <c r="G4" s="10">
        <v>26.9</v>
      </c>
      <c r="H4" s="10">
        <v>3.2</v>
      </c>
      <c r="I4" s="11">
        <v>0.1</v>
      </c>
      <c r="J4" s="10">
        <v>1.3</v>
      </c>
      <c r="K4" s="10">
        <v>0.1</v>
      </c>
      <c r="L4" s="11">
        <v>8.1999999999999993</v>
      </c>
      <c r="M4" s="10">
        <v>21.7</v>
      </c>
      <c r="N4" s="10">
        <v>1.9</v>
      </c>
      <c r="O4" s="10">
        <v>7.6</v>
      </c>
      <c r="P4" s="11">
        <v>87.4</v>
      </c>
      <c r="Q4" s="8">
        <f>VLOOKUP(A4,[1]Sheet1!$A$1:$B$46,2,FALSE)</f>
        <v>4572</v>
      </c>
      <c r="R4">
        <f>Q4/Q$50</f>
        <v>4.4028851802274629E-2</v>
      </c>
    </row>
    <row r="5" spans="1:18">
      <c r="A5" s="12" t="s">
        <v>22</v>
      </c>
      <c r="B5" s="13">
        <v>6.7</v>
      </c>
      <c r="C5" s="13">
        <v>0.8</v>
      </c>
      <c r="D5" s="13">
        <v>8.9</v>
      </c>
      <c r="E5" s="13">
        <v>3.1</v>
      </c>
      <c r="F5" s="13">
        <v>0.5</v>
      </c>
      <c r="G5" s="13">
        <v>25.6</v>
      </c>
      <c r="H5" s="13">
        <v>2.2000000000000002</v>
      </c>
      <c r="I5" s="14">
        <v>0.1</v>
      </c>
      <c r="J5" s="13">
        <v>1.3</v>
      </c>
      <c r="K5" s="13">
        <v>0.1</v>
      </c>
      <c r="L5" s="14">
        <v>10.3</v>
      </c>
      <c r="M5" s="13">
        <v>20.3</v>
      </c>
      <c r="N5" s="13">
        <v>2.6</v>
      </c>
      <c r="O5" s="13">
        <v>12.3</v>
      </c>
      <c r="P5" s="14">
        <v>94.7</v>
      </c>
      <c r="Q5" s="8">
        <f>VLOOKUP(A5,[1]Sheet1!$A$1:$B$46,2,FALSE)</f>
        <v>1119</v>
      </c>
      <c r="R5">
        <f t="shared" ref="R5:R49" si="0">Q5/Q$50</f>
        <v>1.077609036892942E-2</v>
      </c>
    </row>
    <row r="6" spans="1:18">
      <c r="A6" s="9" t="s">
        <v>23</v>
      </c>
      <c r="B6" s="15">
        <v>7.2</v>
      </c>
      <c r="C6" s="15">
        <v>0.4</v>
      </c>
      <c r="D6" s="15">
        <v>6.7</v>
      </c>
      <c r="E6" s="15">
        <v>3.6</v>
      </c>
      <c r="F6" s="15">
        <v>0.6</v>
      </c>
      <c r="G6" s="15">
        <v>25.8</v>
      </c>
      <c r="H6" s="15">
        <v>2.2999999999999998</v>
      </c>
      <c r="I6" s="16">
        <v>0</v>
      </c>
      <c r="J6" s="15">
        <v>1</v>
      </c>
      <c r="K6" s="15">
        <v>0</v>
      </c>
      <c r="L6" s="16">
        <v>7.2</v>
      </c>
      <c r="M6" s="15">
        <v>21.1</v>
      </c>
      <c r="N6" s="15">
        <v>2.4</v>
      </c>
      <c r="O6" s="15">
        <v>9.1</v>
      </c>
      <c r="P6" s="16">
        <v>87.5</v>
      </c>
      <c r="Q6" s="8">
        <f>VLOOKUP(A6,[1]Sheet1!$A$1:$B$46,2,FALSE)</f>
        <v>1076</v>
      </c>
      <c r="R6">
        <f t="shared" si="0"/>
        <v>1.0361995743492454E-2</v>
      </c>
    </row>
    <row r="7" spans="1:18">
      <c r="A7" s="9" t="s">
        <v>24</v>
      </c>
      <c r="B7" s="15">
        <v>7.6</v>
      </c>
      <c r="C7" s="15">
        <v>0.4</v>
      </c>
      <c r="D7" s="15">
        <v>4.8</v>
      </c>
      <c r="E7" s="15">
        <v>4.2</v>
      </c>
      <c r="F7" s="15">
        <v>1</v>
      </c>
      <c r="G7" s="15">
        <v>26.4</v>
      </c>
      <c r="H7" s="15">
        <v>2.9</v>
      </c>
      <c r="I7" s="16">
        <v>0.1</v>
      </c>
      <c r="J7" s="15">
        <v>1.4</v>
      </c>
      <c r="K7" s="15">
        <v>0</v>
      </c>
      <c r="L7" s="16">
        <v>7.2</v>
      </c>
      <c r="M7" s="15">
        <v>20.5</v>
      </c>
      <c r="N7" s="15">
        <v>2.6</v>
      </c>
      <c r="O7" s="15">
        <v>6.4</v>
      </c>
      <c r="P7" s="16">
        <v>85.4</v>
      </c>
      <c r="Q7" s="8">
        <f>VLOOKUP(A7,[1]Sheet1!$A$1:$B$46,2,FALSE)</f>
        <v>1911</v>
      </c>
      <c r="R7">
        <f t="shared" si="0"/>
        <v>1.8403135563024239E-2</v>
      </c>
    </row>
    <row r="8" spans="1:18">
      <c r="A8" s="9" t="s">
        <v>25</v>
      </c>
      <c r="B8" s="15">
        <v>9.6999999999999993</v>
      </c>
      <c r="C8" s="15">
        <v>0.8</v>
      </c>
      <c r="D8" s="15">
        <v>8.1</v>
      </c>
      <c r="E8" s="15">
        <v>2.7</v>
      </c>
      <c r="F8" s="15">
        <v>0.7</v>
      </c>
      <c r="G8" s="15">
        <v>26.8</v>
      </c>
      <c r="H8" s="15">
        <v>2</v>
      </c>
      <c r="I8" s="16">
        <v>0.1</v>
      </c>
      <c r="J8" s="15">
        <v>1.1000000000000001</v>
      </c>
      <c r="K8" s="15">
        <v>0.1</v>
      </c>
      <c r="L8" s="16">
        <v>8.3000000000000007</v>
      </c>
      <c r="M8" s="15">
        <v>21.3</v>
      </c>
      <c r="N8" s="15">
        <v>2.4</v>
      </c>
      <c r="O8" s="15">
        <v>9.5</v>
      </c>
      <c r="P8" s="16">
        <v>93.5</v>
      </c>
      <c r="Q8" s="8">
        <f>VLOOKUP(A8,[1]Sheet1!$A$1:$B$46,2,FALSE)</f>
        <v>896</v>
      </c>
      <c r="R8">
        <f t="shared" si="0"/>
        <v>8.6285763811981778E-3</v>
      </c>
    </row>
    <row r="9" spans="1:18">
      <c r="A9" s="9" t="s">
        <v>26</v>
      </c>
      <c r="B9" s="15">
        <v>8.6999999999999993</v>
      </c>
      <c r="C9" s="15">
        <v>0.6</v>
      </c>
      <c r="D9" s="15">
        <v>7.4</v>
      </c>
      <c r="E9" s="15">
        <v>2.6</v>
      </c>
      <c r="F9" s="15">
        <v>0.8</v>
      </c>
      <c r="G9" s="15">
        <v>25.5</v>
      </c>
      <c r="H9" s="15">
        <v>2.5</v>
      </c>
      <c r="I9" s="16">
        <v>0.1</v>
      </c>
      <c r="J9" s="15">
        <v>1.1000000000000001</v>
      </c>
      <c r="K9" s="15">
        <v>0</v>
      </c>
      <c r="L9" s="16">
        <v>5.6</v>
      </c>
      <c r="M9" s="15">
        <v>18.100000000000001</v>
      </c>
      <c r="N9" s="15">
        <v>2</v>
      </c>
      <c r="O9" s="15">
        <v>5.8</v>
      </c>
      <c r="P9" s="16">
        <v>80.900000000000006</v>
      </c>
      <c r="Q9" s="8">
        <f>VLOOKUP(A9,[1]Sheet1!$A$1:$B$46,2,FALSE)</f>
        <v>950</v>
      </c>
      <c r="R9">
        <f t="shared" si="0"/>
        <v>9.1486021898864612E-3</v>
      </c>
    </row>
    <row r="10" spans="1:18">
      <c r="A10" s="17" t="s">
        <v>27</v>
      </c>
      <c r="B10" s="18">
        <v>8.3000000000000007</v>
      </c>
      <c r="C10" s="18">
        <v>0.4</v>
      </c>
      <c r="D10" s="18">
        <v>4.0999999999999996</v>
      </c>
      <c r="E10" s="18">
        <v>4.8</v>
      </c>
      <c r="F10" s="18">
        <v>0.8</v>
      </c>
      <c r="G10" s="18">
        <v>25.1</v>
      </c>
      <c r="H10" s="18">
        <v>2</v>
      </c>
      <c r="I10" s="19">
        <v>0</v>
      </c>
      <c r="J10" s="18">
        <v>1.1000000000000001</v>
      </c>
      <c r="K10" s="18">
        <v>0.1</v>
      </c>
      <c r="L10" s="19">
        <v>6.7</v>
      </c>
      <c r="M10" s="18">
        <v>18.3</v>
      </c>
      <c r="N10" s="18">
        <v>2.2000000000000002</v>
      </c>
      <c r="O10" s="18">
        <v>5.8</v>
      </c>
      <c r="P10" s="19">
        <v>79.599999999999994</v>
      </c>
      <c r="Q10" s="8">
        <f>VLOOKUP(A10,[1]Sheet1!$A$1:$B$46,2,FALSE)</f>
        <v>1607</v>
      </c>
      <c r="R10">
        <f t="shared" si="0"/>
        <v>1.5475582862260572E-2</v>
      </c>
    </row>
    <row r="11" spans="1:18">
      <c r="A11" s="12" t="s">
        <v>28</v>
      </c>
      <c r="B11" s="13">
        <v>6</v>
      </c>
      <c r="C11" s="13">
        <v>0.4</v>
      </c>
      <c r="D11" s="13">
        <v>4</v>
      </c>
      <c r="E11" s="13">
        <v>3.6</v>
      </c>
      <c r="F11" s="13">
        <v>0.6</v>
      </c>
      <c r="G11" s="13">
        <v>20.2</v>
      </c>
      <c r="H11" s="13">
        <v>1.9</v>
      </c>
      <c r="I11" s="14">
        <v>0.1</v>
      </c>
      <c r="J11" s="13">
        <v>0.9</v>
      </c>
      <c r="K11" s="13">
        <v>0</v>
      </c>
      <c r="L11" s="14">
        <v>5.0999999999999996</v>
      </c>
      <c r="M11" s="13">
        <v>17.2</v>
      </c>
      <c r="N11" s="13">
        <v>1.7</v>
      </c>
      <c r="O11" s="13">
        <v>6.2</v>
      </c>
      <c r="P11" s="14">
        <v>67.900000000000006</v>
      </c>
      <c r="Q11" s="8">
        <f>VLOOKUP(A11,[1]Sheet1!$A$1:$B$46,2,FALSE)</f>
        <v>2410</v>
      </c>
      <c r="R11">
        <f t="shared" si="0"/>
        <v>2.3208559239606706E-2</v>
      </c>
    </row>
    <row r="12" spans="1:18">
      <c r="A12" s="9" t="s">
        <v>29</v>
      </c>
      <c r="B12" s="15">
        <v>6</v>
      </c>
      <c r="C12" s="15">
        <v>0.3</v>
      </c>
      <c r="D12" s="15">
        <v>5.2</v>
      </c>
      <c r="E12" s="15">
        <v>3.1</v>
      </c>
      <c r="F12" s="15">
        <v>0.6</v>
      </c>
      <c r="G12" s="15">
        <v>21.2</v>
      </c>
      <c r="H12" s="15">
        <v>2.1</v>
      </c>
      <c r="I12" s="16">
        <v>0.1</v>
      </c>
      <c r="J12" s="15">
        <v>1</v>
      </c>
      <c r="K12" s="15">
        <v>0</v>
      </c>
      <c r="L12" s="16">
        <v>5.0999999999999996</v>
      </c>
      <c r="M12" s="15">
        <v>15.4</v>
      </c>
      <c r="N12" s="15">
        <v>1.8</v>
      </c>
      <c r="O12" s="15">
        <v>6.4</v>
      </c>
      <c r="P12" s="16">
        <v>68.3</v>
      </c>
      <c r="Q12" s="8">
        <f>VLOOKUP(A12,[1]Sheet1!$A$1:$B$46,2,FALSE)</f>
        <v>1632</v>
      </c>
      <c r="R12">
        <f t="shared" si="0"/>
        <v>1.5716335551468109E-2</v>
      </c>
    </row>
    <row r="13" spans="1:18">
      <c r="A13" s="9" t="s">
        <v>30</v>
      </c>
      <c r="B13" s="15">
        <v>5.7</v>
      </c>
      <c r="C13" s="15">
        <v>0.5</v>
      </c>
      <c r="D13" s="15">
        <v>7.1</v>
      </c>
      <c r="E13" s="15">
        <v>2.4</v>
      </c>
      <c r="F13" s="15">
        <v>0.7</v>
      </c>
      <c r="G13" s="15">
        <v>19.8</v>
      </c>
      <c r="H13" s="15">
        <v>2.2000000000000002</v>
      </c>
      <c r="I13" s="16">
        <v>0.1</v>
      </c>
      <c r="J13" s="15">
        <v>1</v>
      </c>
      <c r="K13" s="15">
        <v>0</v>
      </c>
      <c r="L13" s="16">
        <v>5.8</v>
      </c>
      <c r="M13" s="15">
        <v>17.100000000000001</v>
      </c>
      <c r="N13" s="15">
        <v>1.7</v>
      </c>
      <c r="O13" s="15">
        <v>6.3</v>
      </c>
      <c r="P13" s="16">
        <v>70.400000000000006</v>
      </c>
      <c r="Q13" s="8">
        <f>VLOOKUP(A13,[1]Sheet1!$A$1:$B$46,2,FALSE)</f>
        <v>1624</v>
      </c>
      <c r="R13">
        <f t="shared" si="0"/>
        <v>1.5639294690921696E-2</v>
      </c>
    </row>
    <row r="14" spans="1:18">
      <c r="A14" s="9" t="s">
        <v>31</v>
      </c>
      <c r="B14" s="15">
        <v>4.8</v>
      </c>
      <c r="C14" s="15">
        <v>0.3</v>
      </c>
      <c r="D14" s="15">
        <v>5.8</v>
      </c>
      <c r="E14" s="15">
        <v>2.6</v>
      </c>
      <c r="F14" s="15">
        <v>0.7</v>
      </c>
      <c r="G14" s="15">
        <v>18.899999999999999</v>
      </c>
      <c r="H14" s="15">
        <v>2.8</v>
      </c>
      <c r="I14" s="16">
        <v>0.1</v>
      </c>
      <c r="J14" s="15">
        <v>0.9</v>
      </c>
      <c r="K14" s="15">
        <v>0</v>
      </c>
      <c r="L14" s="16">
        <v>5.8</v>
      </c>
      <c r="M14" s="15">
        <v>19.2</v>
      </c>
      <c r="N14" s="15">
        <v>2.5</v>
      </c>
      <c r="O14" s="15">
        <v>7.4</v>
      </c>
      <c r="P14" s="16">
        <v>71.900000000000006</v>
      </c>
      <c r="Q14" s="8">
        <f>VLOOKUP(A14,[1]Sheet1!$A$1:$B$46,2,FALSE)</f>
        <v>5922</v>
      </c>
      <c r="R14">
        <f t="shared" si="0"/>
        <v>5.7029497019481706E-2</v>
      </c>
    </row>
    <row r="15" spans="1:18">
      <c r="A15" s="9" t="s">
        <v>32</v>
      </c>
      <c r="B15" s="15">
        <v>14.6</v>
      </c>
      <c r="C15" s="15">
        <v>0.8</v>
      </c>
      <c r="D15" s="15">
        <v>5.6</v>
      </c>
      <c r="E15" s="15">
        <v>2.6</v>
      </c>
      <c r="F15" s="15">
        <v>1.1000000000000001</v>
      </c>
      <c r="G15" s="15">
        <v>31.1</v>
      </c>
      <c r="H15" s="15">
        <v>2.5</v>
      </c>
      <c r="I15" s="16">
        <v>0.1</v>
      </c>
      <c r="J15" s="15">
        <v>1.2</v>
      </c>
      <c r="K15" s="15">
        <v>0.2</v>
      </c>
      <c r="L15" s="16">
        <v>8.5</v>
      </c>
      <c r="M15" s="15">
        <v>21.3</v>
      </c>
      <c r="N15" s="15">
        <v>2.5</v>
      </c>
      <c r="O15" s="15">
        <v>6.5</v>
      </c>
      <c r="P15" s="16">
        <v>98.5</v>
      </c>
      <c r="Q15" s="8">
        <f>VLOOKUP(A15,[1]Sheet1!$A$1:$B$46,2,FALSE)</f>
        <v>1940</v>
      </c>
      <c r="R15">
        <f t="shared" si="0"/>
        <v>1.8682408682504984E-2</v>
      </c>
    </row>
    <row r="16" spans="1:18">
      <c r="A16" s="17" t="s">
        <v>33</v>
      </c>
      <c r="B16" s="18">
        <v>8.1999999999999993</v>
      </c>
      <c r="C16" s="18">
        <v>0.3</v>
      </c>
      <c r="D16" s="18">
        <v>4.7</v>
      </c>
      <c r="E16" s="18">
        <v>3.8</v>
      </c>
      <c r="F16" s="18">
        <v>0.9</v>
      </c>
      <c r="G16" s="18">
        <v>24.1</v>
      </c>
      <c r="H16" s="18">
        <v>3</v>
      </c>
      <c r="I16" s="19">
        <v>0.1</v>
      </c>
      <c r="J16" s="18">
        <v>1</v>
      </c>
      <c r="K16" s="18">
        <v>0</v>
      </c>
      <c r="L16" s="19">
        <v>5.7</v>
      </c>
      <c r="M16" s="18">
        <v>16.100000000000001</v>
      </c>
      <c r="N16" s="18">
        <v>1.5</v>
      </c>
      <c r="O16" s="18">
        <v>6</v>
      </c>
      <c r="P16" s="19">
        <v>75.5</v>
      </c>
      <c r="Q16" s="8">
        <f>VLOOKUP(A16,[1]Sheet1!$A$1:$B$46,2,FALSE)</f>
        <v>1740</v>
      </c>
      <c r="R16">
        <f t="shared" si="0"/>
        <v>1.6756387168844675E-2</v>
      </c>
    </row>
    <row r="17" spans="1:18">
      <c r="A17" s="12" t="s">
        <v>34</v>
      </c>
      <c r="B17" s="13">
        <v>4.9000000000000004</v>
      </c>
      <c r="C17" s="13">
        <v>0.3</v>
      </c>
      <c r="D17" s="13">
        <v>4.5</v>
      </c>
      <c r="E17" s="13">
        <v>3.2</v>
      </c>
      <c r="F17" s="13">
        <v>2.2000000000000002</v>
      </c>
      <c r="G17" s="13">
        <v>20.5</v>
      </c>
      <c r="H17" s="13">
        <v>3</v>
      </c>
      <c r="I17" s="14">
        <v>0.1</v>
      </c>
      <c r="J17" s="13">
        <v>1</v>
      </c>
      <c r="K17" s="13">
        <v>0.1</v>
      </c>
      <c r="L17" s="14">
        <v>5.6</v>
      </c>
      <c r="M17" s="13">
        <v>19.100000000000001</v>
      </c>
      <c r="N17" s="13">
        <v>2.6</v>
      </c>
      <c r="O17" s="13">
        <v>6.5</v>
      </c>
      <c r="P17" s="14">
        <v>73.400000000000006</v>
      </c>
      <c r="Q17" s="8">
        <f>VLOOKUP(A17,[1]Sheet1!$A$1:$B$46,2,FALSE)</f>
        <v>5119</v>
      </c>
      <c r="R17">
        <f t="shared" si="0"/>
        <v>4.929652064213557E-2</v>
      </c>
    </row>
    <row r="18" spans="1:18">
      <c r="A18" s="9" t="s">
        <v>35</v>
      </c>
      <c r="B18" s="15">
        <v>6.7</v>
      </c>
      <c r="C18" s="15">
        <v>0.6</v>
      </c>
      <c r="D18" s="15">
        <v>6.1</v>
      </c>
      <c r="E18" s="15">
        <v>4</v>
      </c>
      <c r="F18" s="15">
        <v>1.3</v>
      </c>
      <c r="G18" s="15">
        <v>42.8</v>
      </c>
      <c r="H18" s="15">
        <v>7.7</v>
      </c>
      <c r="I18" s="16">
        <v>0.2</v>
      </c>
      <c r="J18" s="15">
        <v>1.7</v>
      </c>
      <c r="K18" s="15">
        <v>0.1</v>
      </c>
      <c r="L18" s="16">
        <v>6.6</v>
      </c>
      <c r="M18" s="15">
        <v>21.7</v>
      </c>
      <c r="N18" s="15">
        <v>3.6</v>
      </c>
      <c r="O18" s="15">
        <v>6.6</v>
      </c>
      <c r="P18" s="16">
        <v>109.8</v>
      </c>
      <c r="Q18" s="8">
        <f>VLOOKUP(A18,[1]Sheet1!$A$1:$B$46,2,FALSE)</f>
        <v>11209</v>
      </c>
      <c r="R18">
        <f t="shared" si="0"/>
        <v>0.10794387573309194</v>
      </c>
    </row>
    <row r="19" spans="1:18">
      <c r="A19" s="20" t="s">
        <v>36</v>
      </c>
      <c r="B19" s="15">
        <v>4.0999999999999996</v>
      </c>
      <c r="C19" s="15">
        <v>0.3</v>
      </c>
      <c r="D19" s="15">
        <v>4.5999999999999996</v>
      </c>
      <c r="E19" s="15">
        <v>2.9</v>
      </c>
      <c r="F19" s="15">
        <v>0.7</v>
      </c>
      <c r="G19" s="15">
        <v>21.3</v>
      </c>
      <c r="H19" s="15">
        <v>3.2</v>
      </c>
      <c r="I19" s="16">
        <v>0.1</v>
      </c>
      <c r="J19" s="15">
        <v>1</v>
      </c>
      <c r="K19" s="15">
        <v>0</v>
      </c>
      <c r="L19" s="16">
        <v>5.8</v>
      </c>
      <c r="M19" s="15">
        <v>18.3</v>
      </c>
      <c r="N19" s="15">
        <v>2.8</v>
      </c>
      <c r="O19" s="15">
        <v>5.8</v>
      </c>
      <c r="P19" s="16">
        <v>70.900000000000006</v>
      </c>
      <c r="Q19" s="8">
        <f>VLOOKUP(A19,[1]Sheet1!$A$1:$B$46,2,FALSE)</f>
        <v>7477</v>
      </c>
      <c r="R19">
        <f t="shared" si="0"/>
        <v>7.2004314288190596E-2</v>
      </c>
    </row>
    <row r="20" spans="1:18">
      <c r="A20" s="17" t="s">
        <v>37</v>
      </c>
      <c r="B20" s="18">
        <v>5.7</v>
      </c>
      <c r="C20" s="18">
        <v>0.4</v>
      </c>
      <c r="D20" s="18">
        <v>4.9000000000000004</v>
      </c>
      <c r="E20" s="18">
        <v>4.2</v>
      </c>
      <c r="F20" s="18">
        <v>0.8</v>
      </c>
      <c r="G20" s="18">
        <v>22.5</v>
      </c>
      <c r="H20" s="18">
        <v>8.4</v>
      </c>
      <c r="I20" s="19">
        <v>0.3</v>
      </c>
      <c r="J20" s="18">
        <v>1.1000000000000001</v>
      </c>
      <c r="K20" s="18">
        <v>0</v>
      </c>
      <c r="L20" s="19">
        <v>5.0999999999999996</v>
      </c>
      <c r="M20" s="18">
        <v>15.1</v>
      </c>
      <c r="N20" s="18">
        <v>1.6</v>
      </c>
      <c r="O20" s="18">
        <v>5.8</v>
      </c>
      <c r="P20" s="19">
        <v>76.099999999999994</v>
      </c>
      <c r="Q20" s="8">
        <f>VLOOKUP(A20,[1]Sheet1!$A$1:$B$46,2,FALSE)</f>
        <v>696</v>
      </c>
      <c r="R20">
        <f t="shared" si="0"/>
        <v>6.70255486753787E-3</v>
      </c>
    </row>
    <row r="21" spans="1:18">
      <c r="A21" s="12" t="s">
        <v>38</v>
      </c>
      <c r="B21" s="13">
        <v>8.3000000000000007</v>
      </c>
      <c r="C21" s="13">
        <v>0.2</v>
      </c>
      <c r="D21" s="13">
        <v>3.2</v>
      </c>
      <c r="E21" s="13">
        <v>3.4</v>
      </c>
      <c r="F21" s="13">
        <v>0.7</v>
      </c>
      <c r="G21" s="13">
        <v>29</v>
      </c>
      <c r="H21" s="13">
        <v>1.8</v>
      </c>
      <c r="I21" s="14">
        <v>0.1</v>
      </c>
      <c r="J21" s="13">
        <v>0.8</v>
      </c>
      <c r="K21" s="13">
        <v>0.1</v>
      </c>
      <c r="L21" s="14">
        <v>8.4</v>
      </c>
      <c r="M21" s="13">
        <v>18.2</v>
      </c>
      <c r="N21" s="13">
        <v>2.6</v>
      </c>
      <c r="O21" s="13">
        <v>6.2</v>
      </c>
      <c r="P21" s="14">
        <v>82.9</v>
      </c>
      <c r="Q21" s="8">
        <f>VLOOKUP(A21,[1]Sheet1!$A$1:$B$46,2,FALSE)</f>
        <v>894</v>
      </c>
      <c r="R21">
        <f t="shared" si="0"/>
        <v>8.6093161660615748E-3</v>
      </c>
    </row>
    <row r="22" spans="1:18">
      <c r="A22" s="9" t="s">
        <v>39</v>
      </c>
      <c r="B22" s="15">
        <v>8.1999999999999993</v>
      </c>
      <c r="C22" s="15">
        <v>0.3</v>
      </c>
      <c r="D22" s="15">
        <v>2.7</v>
      </c>
      <c r="E22" s="15">
        <v>3.7</v>
      </c>
      <c r="F22" s="15">
        <v>0.9</v>
      </c>
      <c r="G22" s="15">
        <v>26.4</v>
      </c>
      <c r="H22" s="15">
        <v>2.2999999999999998</v>
      </c>
      <c r="I22" s="16">
        <v>0.1</v>
      </c>
      <c r="J22" s="15">
        <v>0.7</v>
      </c>
      <c r="K22" s="15">
        <v>0.1</v>
      </c>
      <c r="L22" s="16">
        <v>7.4</v>
      </c>
      <c r="M22" s="15">
        <v>18.3</v>
      </c>
      <c r="N22" s="15">
        <v>2.4</v>
      </c>
      <c r="O22" s="15">
        <v>6.7</v>
      </c>
      <c r="P22" s="16">
        <v>80.099999999999994</v>
      </c>
      <c r="Q22" s="8">
        <f>VLOOKUP(A22,[1]Sheet1!$A$1:$B$46,2,FALSE)</f>
        <v>949</v>
      </c>
      <c r="R22">
        <f t="shared" si="0"/>
        <v>9.1389720823181596E-3</v>
      </c>
    </row>
    <row r="23" spans="1:18">
      <c r="A23" s="17" t="s">
        <v>40</v>
      </c>
      <c r="B23" s="18">
        <v>7.4</v>
      </c>
      <c r="C23" s="18">
        <v>0.5</v>
      </c>
      <c r="D23" s="18">
        <v>2</v>
      </c>
      <c r="E23" s="18">
        <v>4.3</v>
      </c>
      <c r="F23" s="18">
        <v>0.9</v>
      </c>
      <c r="G23" s="18">
        <v>27.2</v>
      </c>
      <c r="H23" s="18">
        <v>1.4</v>
      </c>
      <c r="I23" s="19">
        <v>0.1</v>
      </c>
      <c r="J23" s="18">
        <v>0.5</v>
      </c>
      <c r="K23" s="18">
        <v>0.1</v>
      </c>
      <c r="L23" s="19">
        <v>10.4</v>
      </c>
      <c r="M23" s="18">
        <v>15.4</v>
      </c>
      <c r="N23" s="18">
        <v>2</v>
      </c>
      <c r="O23" s="18">
        <v>7</v>
      </c>
      <c r="P23" s="19">
        <v>79.3</v>
      </c>
      <c r="Q23" s="8">
        <f>VLOOKUP(A23,[1]Sheet1!$A$1:$B$46,2,FALSE)</f>
        <v>650</v>
      </c>
      <c r="R23">
        <f t="shared" si="0"/>
        <v>6.2595699193959999E-3</v>
      </c>
    </row>
    <row r="24" spans="1:18">
      <c r="A24" s="12" t="s">
        <v>41</v>
      </c>
      <c r="B24" s="13">
        <v>6.1</v>
      </c>
      <c r="C24" s="13">
        <v>0.3</v>
      </c>
      <c r="D24" s="13">
        <v>2.4</v>
      </c>
      <c r="E24" s="13">
        <v>3.7</v>
      </c>
      <c r="F24" s="13">
        <v>0.9</v>
      </c>
      <c r="G24" s="13">
        <v>19.100000000000001</v>
      </c>
      <c r="H24" s="13">
        <v>1.8</v>
      </c>
      <c r="I24" s="14">
        <v>0.1</v>
      </c>
      <c r="J24" s="13">
        <v>0.6</v>
      </c>
      <c r="K24" s="13">
        <v>0</v>
      </c>
      <c r="L24" s="14">
        <v>6.1</v>
      </c>
      <c r="M24" s="13">
        <v>15.2</v>
      </c>
      <c r="N24" s="13">
        <v>2.1</v>
      </c>
      <c r="O24" s="13">
        <v>6.2</v>
      </c>
      <c r="P24" s="14">
        <v>64.599999999999994</v>
      </c>
      <c r="Q24" s="8">
        <f>VLOOKUP(A24,[1]Sheet1!$A$1:$B$46,2,FALSE)</f>
        <v>1675</v>
      </c>
      <c r="R24">
        <f t="shared" si="0"/>
        <v>1.6130430176905075E-2</v>
      </c>
    </row>
    <row r="25" spans="1:18">
      <c r="A25" s="9" t="s">
        <v>42</v>
      </c>
      <c r="B25" s="15">
        <v>5.5</v>
      </c>
      <c r="C25" s="15">
        <v>0.4</v>
      </c>
      <c r="D25" s="15">
        <v>4.3</v>
      </c>
      <c r="E25" s="15">
        <v>4.3</v>
      </c>
      <c r="F25" s="15">
        <v>0.9</v>
      </c>
      <c r="G25" s="15">
        <v>22.7</v>
      </c>
      <c r="H25" s="15">
        <v>2.1</v>
      </c>
      <c r="I25" s="16">
        <v>0.1</v>
      </c>
      <c r="J25" s="15">
        <v>0.9</v>
      </c>
      <c r="K25" s="15">
        <v>0.1</v>
      </c>
      <c r="L25" s="16">
        <v>5.9</v>
      </c>
      <c r="M25" s="15">
        <v>16.600000000000001</v>
      </c>
      <c r="N25" s="15">
        <v>2</v>
      </c>
      <c r="O25" s="15">
        <v>5.7</v>
      </c>
      <c r="P25" s="16">
        <v>71.3</v>
      </c>
      <c r="Q25" s="8">
        <f>VLOOKUP(A25,[1]Sheet1!$A$1:$B$46,2,FALSE)</f>
        <v>3055</v>
      </c>
      <c r="R25">
        <f t="shared" si="0"/>
        <v>2.9419978621161198E-2</v>
      </c>
    </row>
    <row r="26" spans="1:18">
      <c r="A26" s="9" t="s">
        <v>43</v>
      </c>
      <c r="B26" s="15">
        <v>4.3</v>
      </c>
      <c r="C26" s="15">
        <v>0.3</v>
      </c>
      <c r="D26" s="15">
        <v>2.7</v>
      </c>
      <c r="E26" s="15">
        <v>3.6</v>
      </c>
      <c r="F26" s="15">
        <v>1.2</v>
      </c>
      <c r="G26" s="15">
        <v>25.1</v>
      </c>
      <c r="H26" s="15">
        <v>2.2999999999999998</v>
      </c>
      <c r="I26" s="16">
        <v>0.1</v>
      </c>
      <c r="J26" s="15">
        <v>0.7</v>
      </c>
      <c r="K26" s="15">
        <v>0.1</v>
      </c>
      <c r="L26" s="16">
        <v>7</v>
      </c>
      <c r="M26" s="15">
        <v>17.600000000000001</v>
      </c>
      <c r="N26" s="15">
        <v>2.2999999999999998</v>
      </c>
      <c r="O26" s="15">
        <v>6.1</v>
      </c>
      <c r="P26" s="16">
        <v>73.3</v>
      </c>
      <c r="Q26" s="8">
        <f>VLOOKUP(A26,[1]Sheet1!$A$1:$B$46,2,FALSE)</f>
        <v>6011</v>
      </c>
      <c r="R26">
        <f t="shared" si="0"/>
        <v>5.7886576593060547E-2</v>
      </c>
    </row>
    <row r="27" spans="1:18">
      <c r="A27" s="17" t="s">
        <v>44</v>
      </c>
      <c r="B27" s="18">
        <v>5.2</v>
      </c>
      <c r="C27" s="18">
        <v>0.5</v>
      </c>
      <c r="D27" s="18">
        <v>2.6</v>
      </c>
      <c r="E27" s="18">
        <v>3.9</v>
      </c>
      <c r="F27" s="18">
        <v>1</v>
      </c>
      <c r="G27" s="18">
        <v>21</v>
      </c>
      <c r="H27" s="18">
        <v>1.5</v>
      </c>
      <c r="I27" s="19">
        <v>0.1</v>
      </c>
      <c r="J27" s="18">
        <v>0.6</v>
      </c>
      <c r="K27" s="18">
        <v>0</v>
      </c>
      <c r="L27" s="19">
        <v>6.2</v>
      </c>
      <c r="M27" s="18">
        <v>15.6</v>
      </c>
      <c r="N27" s="18">
        <v>2</v>
      </c>
      <c r="O27" s="18">
        <v>6.1</v>
      </c>
      <c r="P27" s="19">
        <v>66.2</v>
      </c>
      <c r="Q27" s="8">
        <f>VLOOKUP(A27,[1]Sheet1!$A$1:$B$46,2,FALSE)</f>
        <v>1501</v>
      </c>
      <c r="R27">
        <f t="shared" si="0"/>
        <v>1.4454791460020608E-2</v>
      </c>
    </row>
    <row r="28" spans="1:18">
      <c r="A28" s="12" t="s">
        <v>45</v>
      </c>
      <c r="B28" s="13">
        <v>5.8</v>
      </c>
      <c r="C28" s="13">
        <v>0.3</v>
      </c>
      <c r="D28" s="13">
        <v>2</v>
      </c>
      <c r="E28" s="13">
        <v>3.8</v>
      </c>
      <c r="F28" s="13">
        <v>0.9</v>
      </c>
      <c r="G28" s="13">
        <v>18.399999999999999</v>
      </c>
      <c r="H28" s="13">
        <v>1.6</v>
      </c>
      <c r="I28" s="14">
        <v>0.1</v>
      </c>
      <c r="J28" s="13">
        <v>0.6</v>
      </c>
      <c r="K28" s="13">
        <v>0</v>
      </c>
      <c r="L28" s="14">
        <v>6.3</v>
      </c>
      <c r="M28" s="13">
        <v>16.2</v>
      </c>
      <c r="N28" s="13">
        <v>2.5</v>
      </c>
      <c r="O28" s="13">
        <v>5.8</v>
      </c>
      <c r="P28" s="14">
        <v>64.3</v>
      </c>
      <c r="Q28" s="8">
        <f>VLOOKUP(A28,[1]Sheet1!$A$1:$B$46,2,FALSE)</f>
        <v>1132</v>
      </c>
      <c r="R28">
        <f t="shared" si="0"/>
        <v>1.090128176731734E-2</v>
      </c>
    </row>
    <row r="29" spans="1:18">
      <c r="A29" s="9" t="s">
        <v>46</v>
      </c>
      <c r="B29" s="15">
        <v>6.2</v>
      </c>
      <c r="C29" s="15">
        <v>0.3</v>
      </c>
      <c r="D29" s="15">
        <v>1.9</v>
      </c>
      <c r="E29" s="15">
        <v>4.2</v>
      </c>
      <c r="F29" s="15">
        <v>1.2</v>
      </c>
      <c r="G29" s="15">
        <v>29.5</v>
      </c>
      <c r="H29" s="15">
        <v>3.4</v>
      </c>
      <c r="I29" s="16">
        <v>0.1</v>
      </c>
      <c r="J29" s="15">
        <v>0.9</v>
      </c>
      <c r="K29" s="15">
        <v>0.1</v>
      </c>
      <c r="L29" s="16">
        <v>9.3000000000000007</v>
      </c>
      <c r="M29" s="15">
        <v>20</v>
      </c>
      <c r="N29" s="15">
        <v>2.4</v>
      </c>
      <c r="O29" s="15">
        <v>6.5</v>
      </c>
      <c r="P29" s="16">
        <v>86.1</v>
      </c>
      <c r="Q29" s="8">
        <f>VLOOKUP(A29,[1]Sheet1!$A$1:$B$46,2,FALSE)</f>
        <v>2172</v>
      </c>
      <c r="R29">
        <f t="shared" si="0"/>
        <v>2.0916593638350939E-2</v>
      </c>
    </row>
    <row r="30" spans="1:18">
      <c r="A30" s="9" t="s">
        <v>47</v>
      </c>
      <c r="B30" s="15">
        <v>4.9000000000000004</v>
      </c>
      <c r="C30" s="15">
        <v>0.3</v>
      </c>
      <c r="D30" s="15">
        <v>2.2000000000000002</v>
      </c>
      <c r="E30" s="15">
        <v>5</v>
      </c>
      <c r="F30" s="15">
        <v>1</v>
      </c>
      <c r="G30" s="15">
        <v>31.2</v>
      </c>
      <c r="H30" s="15">
        <v>3.7</v>
      </c>
      <c r="I30" s="16">
        <v>0.1</v>
      </c>
      <c r="J30" s="15">
        <v>1</v>
      </c>
      <c r="K30" s="15">
        <v>0.1</v>
      </c>
      <c r="L30" s="16">
        <v>10.1</v>
      </c>
      <c r="M30" s="15">
        <v>25.9</v>
      </c>
      <c r="N30" s="15">
        <v>3.2</v>
      </c>
      <c r="O30" s="15">
        <v>9</v>
      </c>
      <c r="P30" s="16">
        <v>97.8</v>
      </c>
      <c r="Q30" s="8">
        <f>VLOOKUP(A30,[1]Sheet1!$A$1:$B$46,2,FALSE)</f>
        <v>7289</v>
      </c>
      <c r="R30">
        <f t="shared" si="0"/>
        <v>7.0193854065349906E-2</v>
      </c>
    </row>
    <row r="31" spans="1:18">
      <c r="A31" s="9" t="s">
        <v>48</v>
      </c>
      <c r="B31" s="15">
        <v>5.4</v>
      </c>
      <c r="C31" s="15">
        <v>0.3</v>
      </c>
      <c r="D31" s="15">
        <v>2.1</v>
      </c>
      <c r="E31" s="15">
        <v>4.4000000000000004</v>
      </c>
      <c r="F31" s="15">
        <v>1</v>
      </c>
      <c r="G31" s="15">
        <v>24.9</v>
      </c>
      <c r="H31" s="15">
        <v>2.4</v>
      </c>
      <c r="I31" s="16">
        <v>0.1</v>
      </c>
      <c r="J31" s="15">
        <v>0.7</v>
      </c>
      <c r="K31" s="15">
        <v>0.1</v>
      </c>
      <c r="L31" s="16">
        <v>9.3000000000000007</v>
      </c>
      <c r="M31" s="15">
        <v>21.1</v>
      </c>
      <c r="N31" s="15">
        <v>2.7</v>
      </c>
      <c r="O31" s="15">
        <v>7.4</v>
      </c>
      <c r="P31" s="16">
        <v>81.900000000000006</v>
      </c>
      <c r="Q31" s="8">
        <f>VLOOKUP(A31,[1]Sheet1!$A$1:$B$46,2,FALSE)</f>
        <v>4551</v>
      </c>
      <c r="R31">
        <f t="shared" si="0"/>
        <v>4.3826619543340301E-2</v>
      </c>
    </row>
    <row r="32" spans="1:18">
      <c r="A32" s="9" t="s">
        <v>49</v>
      </c>
      <c r="B32" s="15">
        <v>5.5</v>
      </c>
      <c r="C32" s="15">
        <v>0.2</v>
      </c>
      <c r="D32" s="15">
        <v>1.6</v>
      </c>
      <c r="E32" s="15">
        <v>3.9</v>
      </c>
      <c r="F32" s="15">
        <v>0.8</v>
      </c>
      <c r="G32" s="15">
        <v>17.8</v>
      </c>
      <c r="H32" s="15">
        <v>1.6</v>
      </c>
      <c r="I32" s="16">
        <v>0</v>
      </c>
      <c r="J32" s="15">
        <v>0.6</v>
      </c>
      <c r="K32" s="15">
        <v>0</v>
      </c>
      <c r="L32" s="16">
        <v>6.7</v>
      </c>
      <c r="M32" s="15">
        <v>15.4</v>
      </c>
      <c r="N32" s="15">
        <v>2.2000000000000002</v>
      </c>
      <c r="O32" s="15">
        <v>7.7</v>
      </c>
      <c r="P32" s="16">
        <v>64.099999999999994</v>
      </c>
      <c r="Q32" s="8">
        <f>VLOOKUP(A32,[1]Sheet1!$A$1:$B$46,2,FALSE)</f>
        <v>1138</v>
      </c>
      <c r="R32">
        <f t="shared" si="0"/>
        <v>1.095906241272715E-2</v>
      </c>
    </row>
    <row r="33" spans="1:18">
      <c r="A33" s="21" t="s">
        <v>50</v>
      </c>
      <c r="B33" s="18">
        <v>7</v>
      </c>
      <c r="C33" s="18">
        <v>0.4</v>
      </c>
      <c r="D33" s="18">
        <v>2.8</v>
      </c>
      <c r="E33" s="18">
        <v>4.5999999999999996</v>
      </c>
      <c r="F33" s="18">
        <v>1.2</v>
      </c>
      <c r="G33" s="18">
        <v>23</v>
      </c>
      <c r="H33" s="18">
        <v>2.4</v>
      </c>
      <c r="I33" s="19">
        <v>0.1</v>
      </c>
      <c r="J33" s="18">
        <v>0.5</v>
      </c>
      <c r="K33" s="18">
        <v>0.1</v>
      </c>
      <c r="L33" s="19">
        <v>9.9</v>
      </c>
      <c r="M33" s="18">
        <v>17.2</v>
      </c>
      <c r="N33" s="18">
        <v>2.9</v>
      </c>
      <c r="O33" s="18">
        <v>8.4</v>
      </c>
      <c r="P33" s="19">
        <v>80.5</v>
      </c>
      <c r="Q33" s="8">
        <f>VLOOKUP(A33,[1]Sheet1!$A$1:$B$46,2,FALSE)</f>
        <v>813</v>
      </c>
      <c r="R33">
        <f t="shared" si="0"/>
        <v>7.8292774530291497E-3</v>
      </c>
    </row>
    <row r="34" spans="1:18">
      <c r="A34" s="12" t="s">
        <v>51</v>
      </c>
      <c r="B34" s="13">
        <v>7.3</v>
      </c>
      <c r="C34" s="13">
        <v>0.7</v>
      </c>
      <c r="D34" s="13">
        <v>2.7</v>
      </c>
      <c r="E34" s="13">
        <v>5.4</v>
      </c>
      <c r="F34" s="13">
        <v>1.3</v>
      </c>
      <c r="G34" s="13">
        <v>24.1</v>
      </c>
      <c r="H34" s="13">
        <v>1.5</v>
      </c>
      <c r="I34" s="14">
        <v>0.1</v>
      </c>
      <c r="J34" s="13">
        <v>0.7</v>
      </c>
      <c r="K34" s="13">
        <v>0.1</v>
      </c>
      <c r="L34" s="14">
        <v>8.6999999999999993</v>
      </c>
      <c r="M34" s="13">
        <v>19.399999999999999</v>
      </c>
      <c r="N34" s="13">
        <v>1.9</v>
      </c>
      <c r="O34" s="13">
        <v>9.6</v>
      </c>
      <c r="P34" s="14">
        <v>83.4</v>
      </c>
      <c r="Q34" s="8">
        <f>VLOOKUP(A34,[1]Sheet1!$A$1:$B$46,2,FALSE)</f>
        <v>475</v>
      </c>
      <c r="R34">
        <f t="shared" si="0"/>
        <v>4.5743010949432306E-3</v>
      </c>
    </row>
    <row r="35" spans="1:18">
      <c r="A35" s="9" t="s">
        <v>52</v>
      </c>
      <c r="B35" s="15">
        <v>8.3000000000000007</v>
      </c>
      <c r="C35" s="15">
        <v>0.5</v>
      </c>
      <c r="D35" s="15">
        <v>3.1</v>
      </c>
      <c r="E35" s="15">
        <v>6.9</v>
      </c>
      <c r="F35" s="15">
        <v>1.6</v>
      </c>
      <c r="G35" s="15">
        <v>23</v>
      </c>
      <c r="H35" s="15">
        <v>1.7</v>
      </c>
      <c r="I35" s="16">
        <v>0.5</v>
      </c>
      <c r="J35" s="15">
        <v>0.6</v>
      </c>
      <c r="K35" s="15">
        <v>0</v>
      </c>
      <c r="L35" s="16">
        <v>8.1999999999999993</v>
      </c>
      <c r="M35" s="15">
        <v>16.2</v>
      </c>
      <c r="N35" s="15">
        <v>1.5</v>
      </c>
      <c r="O35" s="15">
        <v>9.4</v>
      </c>
      <c r="P35" s="16">
        <v>81.400000000000006</v>
      </c>
      <c r="Q35" s="8">
        <f>VLOOKUP(A35,[1]Sheet1!$A$1:$B$46,2,FALSE)</f>
        <v>582</v>
      </c>
      <c r="R35">
        <f t="shared" si="0"/>
        <v>5.6047226047514949E-3</v>
      </c>
    </row>
    <row r="36" spans="1:18">
      <c r="A36" s="9" t="s">
        <v>53</v>
      </c>
      <c r="B36" s="15">
        <v>5.4</v>
      </c>
      <c r="C36" s="15">
        <v>0.3</v>
      </c>
      <c r="D36" s="15">
        <v>2.2000000000000002</v>
      </c>
      <c r="E36" s="15">
        <v>5.2</v>
      </c>
      <c r="F36" s="15">
        <v>0.9</v>
      </c>
      <c r="G36" s="15">
        <v>19.5</v>
      </c>
      <c r="H36" s="15">
        <v>1.7</v>
      </c>
      <c r="I36" s="16">
        <v>0.1</v>
      </c>
      <c r="J36" s="15">
        <v>0.6</v>
      </c>
      <c r="K36" s="15">
        <v>0.1</v>
      </c>
      <c r="L36" s="16">
        <v>7</v>
      </c>
      <c r="M36" s="15">
        <v>16.5</v>
      </c>
      <c r="N36" s="15">
        <v>1.9</v>
      </c>
      <c r="O36" s="15">
        <v>7.9</v>
      </c>
      <c r="P36" s="16">
        <v>69.2</v>
      </c>
      <c r="Q36" s="8">
        <f>VLOOKUP(A36,[1]Sheet1!$A$1:$B$46,2,FALSE)</f>
        <v>1580</v>
      </c>
      <c r="R36">
        <f t="shared" si="0"/>
        <v>1.521556995791643E-2</v>
      </c>
    </row>
    <row r="37" spans="1:18">
      <c r="A37" s="9" t="s">
        <v>54</v>
      </c>
      <c r="B37" s="15">
        <v>5.6</v>
      </c>
      <c r="C37" s="15">
        <v>0.3</v>
      </c>
      <c r="D37" s="15">
        <v>2.5</v>
      </c>
      <c r="E37" s="15">
        <v>6.2</v>
      </c>
      <c r="F37" s="15">
        <v>1</v>
      </c>
      <c r="G37" s="15">
        <v>24.8</v>
      </c>
      <c r="H37" s="15">
        <v>2.2000000000000002</v>
      </c>
      <c r="I37" s="16">
        <v>0.1</v>
      </c>
      <c r="J37" s="15">
        <v>0.7</v>
      </c>
      <c r="K37" s="15">
        <v>0.1</v>
      </c>
      <c r="L37" s="16">
        <v>9.8000000000000007</v>
      </c>
      <c r="M37" s="15">
        <v>19</v>
      </c>
      <c r="N37" s="15">
        <v>2.1</v>
      </c>
      <c r="O37" s="15">
        <v>9.3000000000000007</v>
      </c>
      <c r="P37" s="16">
        <v>83.7</v>
      </c>
      <c r="Q37" s="8">
        <f>VLOOKUP(A37,[1]Sheet1!$A$1:$B$46,2,FALSE)</f>
        <v>2327</v>
      </c>
      <c r="R37">
        <f t="shared" si="0"/>
        <v>2.2409260311437678E-2</v>
      </c>
    </row>
    <row r="38" spans="1:18">
      <c r="A38" s="17" t="s">
        <v>55</v>
      </c>
      <c r="B38" s="18">
        <v>5.5</v>
      </c>
      <c r="C38" s="18">
        <v>0.4</v>
      </c>
      <c r="D38" s="18">
        <v>2.8</v>
      </c>
      <c r="E38" s="18">
        <v>6.3</v>
      </c>
      <c r="F38" s="18">
        <v>1</v>
      </c>
      <c r="G38" s="18">
        <v>22</v>
      </c>
      <c r="H38" s="18">
        <v>1.4</v>
      </c>
      <c r="I38" s="19">
        <v>0.1</v>
      </c>
      <c r="J38" s="18">
        <v>0.6</v>
      </c>
      <c r="K38" s="18">
        <v>0.1</v>
      </c>
      <c r="L38" s="19">
        <v>9.5</v>
      </c>
      <c r="M38" s="18">
        <v>15.9</v>
      </c>
      <c r="N38" s="18">
        <v>1.5</v>
      </c>
      <c r="O38" s="18">
        <v>10.5</v>
      </c>
      <c r="P38" s="19">
        <v>77.599999999999994</v>
      </c>
      <c r="Q38" s="8">
        <f>VLOOKUP(A38,[1]Sheet1!$A$1:$B$46,2,FALSE)</f>
        <v>1185</v>
      </c>
      <c r="R38">
        <f t="shared" si="0"/>
        <v>1.1411677468437322E-2</v>
      </c>
    </row>
    <row r="39" spans="1:18">
      <c r="A39" s="12" t="s">
        <v>56</v>
      </c>
      <c r="B39" s="13">
        <v>5.3</v>
      </c>
      <c r="C39" s="13">
        <v>0.3</v>
      </c>
      <c r="D39" s="13">
        <v>2.1</v>
      </c>
      <c r="E39" s="13">
        <v>5.3</v>
      </c>
      <c r="F39" s="13">
        <v>1.1000000000000001</v>
      </c>
      <c r="G39" s="13">
        <v>21.6</v>
      </c>
      <c r="H39" s="13">
        <v>1.4</v>
      </c>
      <c r="I39" s="14">
        <v>0.1</v>
      </c>
      <c r="J39" s="13">
        <v>0.6</v>
      </c>
      <c r="K39" s="13">
        <v>0.1</v>
      </c>
      <c r="L39" s="14">
        <v>8.3000000000000007</v>
      </c>
      <c r="M39" s="13">
        <v>15.3</v>
      </c>
      <c r="N39" s="13">
        <v>1.6</v>
      </c>
      <c r="O39" s="13">
        <v>8</v>
      </c>
      <c r="P39" s="14">
        <v>71.099999999999994</v>
      </c>
      <c r="Q39" s="8">
        <f>VLOOKUP(A39,[1]Sheet1!$A$1:$B$46,2,FALSE)</f>
        <v>646</v>
      </c>
      <c r="R39">
        <f t="shared" si="0"/>
        <v>6.2210494891227937E-3</v>
      </c>
    </row>
    <row r="40" spans="1:18">
      <c r="A40" s="9" t="s">
        <v>57</v>
      </c>
      <c r="B40" s="15">
        <v>5.4</v>
      </c>
      <c r="C40" s="15">
        <v>0.4</v>
      </c>
      <c r="D40" s="15">
        <v>2.2999999999999998</v>
      </c>
      <c r="E40" s="15">
        <v>4.9000000000000004</v>
      </c>
      <c r="F40" s="15">
        <v>1.9</v>
      </c>
      <c r="G40" s="15">
        <v>24.2</v>
      </c>
      <c r="H40" s="15">
        <v>1.6</v>
      </c>
      <c r="I40" s="16">
        <v>0.1</v>
      </c>
      <c r="J40" s="15">
        <v>0.6</v>
      </c>
      <c r="K40" s="15">
        <v>0.1</v>
      </c>
      <c r="L40" s="16">
        <v>7.3</v>
      </c>
      <c r="M40" s="15">
        <v>18</v>
      </c>
      <c r="N40" s="15">
        <v>2.2000000000000002</v>
      </c>
      <c r="O40" s="15">
        <v>7.5</v>
      </c>
      <c r="P40" s="16">
        <v>76.400000000000006</v>
      </c>
      <c r="Q40" s="8">
        <f>VLOOKUP(A40,[1]Sheet1!$A$1:$B$46,2,FALSE)</f>
        <v>811</v>
      </c>
      <c r="R40">
        <f t="shared" si="0"/>
        <v>7.8100172378925475E-3</v>
      </c>
    </row>
    <row r="41" spans="1:18">
      <c r="A41" s="9" t="s">
        <v>58</v>
      </c>
      <c r="B41" s="15">
        <v>5.4</v>
      </c>
      <c r="C41" s="15">
        <v>0.4</v>
      </c>
      <c r="D41" s="15">
        <v>2.8</v>
      </c>
      <c r="E41" s="15">
        <v>5.2</v>
      </c>
      <c r="F41" s="15">
        <v>1.3</v>
      </c>
      <c r="G41" s="15">
        <v>23.3</v>
      </c>
      <c r="H41" s="15">
        <v>1.5</v>
      </c>
      <c r="I41" s="16">
        <v>0.1</v>
      </c>
      <c r="J41" s="15">
        <v>0.5</v>
      </c>
      <c r="K41" s="15">
        <v>0.1</v>
      </c>
      <c r="L41" s="16">
        <v>8.1</v>
      </c>
      <c r="M41" s="15">
        <v>16.2</v>
      </c>
      <c r="N41" s="15">
        <v>1.9</v>
      </c>
      <c r="O41" s="15">
        <v>9.3000000000000007</v>
      </c>
      <c r="P41" s="16">
        <v>75.900000000000006</v>
      </c>
      <c r="Q41" s="8">
        <f>VLOOKUP(A41,[1]Sheet1!$A$1:$B$46,2,FALSE)</f>
        <v>1167</v>
      </c>
      <c r="R41">
        <f t="shared" si="0"/>
        <v>1.1238335532207894E-2</v>
      </c>
    </row>
    <row r="42" spans="1:18">
      <c r="A42" s="17" t="s">
        <v>59</v>
      </c>
      <c r="B42" s="18">
        <v>6.6</v>
      </c>
      <c r="C42" s="18">
        <v>0.3</v>
      </c>
      <c r="D42" s="18">
        <v>3.4</v>
      </c>
      <c r="E42" s="18">
        <v>5.2</v>
      </c>
      <c r="F42" s="18">
        <v>0.9</v>
      </c>
      <c r="G42" s="18">
        <v>29.3</v>
      </c>
      <c r="H42" s="18">
        <v>1.5</v>
      </c>
      <c r="I42" s="19">
        <v>0.1</v>
      </c>
      <c r="J42" s="18">
        <v>0.7</v>
      </c>
      <c r="K42" s="18">
        <v>0.1</v>
      </c>
      <c r="L42" s="19">
        <v>17.2</v>
      </c>
      <c r="M42" s="18">
        <v>19.5</v>
      </c>
      <c r="N42" s="18">
        <v>2.6</v>
      </c>
      <c r="O42" s="18">
        <v>9.6999999999999993</v>
      </c>
      <c r="P42" s="19">
        <v>96.9</v>
      </c>
      <c r="Q42" s="8">
        <f>VLOOKUP(A42,[1]Sheet1!$A$1:$B$46,2,FALSE)</f>
        <v>628</v>
      </c>
      <c r="R42">
        <f t="shared" si="0"/>
        <v>6.0477075528933659E-3</v>
      </c>
    </row>
    <row r="43" spans="1:18">
      <c r="A43" s="12" t="s">
        <v>60</v>
      </c>
      <c r="B43" s="13">
        <v>4.5999999999999996</v>
      </c>
      <c r="C43" s="13">
        <v>0.3</v>
      </c>
      <c r="D43" s="13">
        <v>2.2000000000000002</v>
      </c>
      <c r="E43" s="13">
        <v>8.3000000000000007</v>
      </c>
      <c r="F43" s="13">
        <v>0.8</v>
      </c>
      <c r="G43" s="13">
        <v>24.3</v>
      </c>
      <c r="H43" s="13">
        <v>2.7</v>
      </c>
      <c r="I43" s="14">
        <v>0.1</v>
      </c>
      <c r="J43" s="13">
        <v>0.7</v>
      </c>
      <c r="K43" s="13">
        <v>0.1</v>
      </c>
      <c r="L43" s="14">
        <v>9.3000000000000007</v>
      </c>
      <c r="M43" s="13">
        <v>17.2</v>
      </c>
      <c r="N43" s="13">
        <v>1.7</v>
      </c>
      <c r="O43" s="13">
        <v>7.8</v>
      </c>
      <c r="P43" s="14">
        <v>80.099999999999994</v>
      </c>
      <c r="Q43" s="8">
        <f>VLOOKUP(A43,[1]Sheet1!$A$1:$B$46,2,FALSE)</f>
        <v>4153</v>
      </c>
      <c r="R43">
        <f t="shared" si="0"/>
        <v>3.9993836731156286E-2</v>
      </c>
    </row>
    <row r="44" spans="1:18">
      <c r="A44" s="9" t="s">
        <v>61</v>
      </c>
      <c r="B44" s="15">
        <v>6.5</v>
      </c>
      <c r="C44" s="15">
        <v>0.5</v>
      </c>
      <c r="D44" s="15">
        <v>1.8</v>
      </c>
      <c r="E44" s="15">
        <v>7.2</v>
      </c>
      <c r="F44" s="15">
        <v>0.8</v>
      </c>
      <c r="G44" s="15">
        <v>21.7</v>
      </c>
      <c r="H44" s="15">
        <v>1.3</v>
      </c>
      <c r="I44" s="16">
        <v>0.1</v>
      </c>
      <c r="J44" s="15">
        <v>0.5</v>
      </c>
      <c r="K44" s="15">
        <v>0.1</v>
      </c>
      <c r="L44" s="16">
        <v>9.1999999999999993</v>
      </c>
      <c r="M44" s="15">
        <v>14.6</v>
      </c>
      <c r="N44" s="15">
        <v>1.1000000000000001</v>
      </c>
      <c r="O44" s="15">
        <v>8.6</v>
      </c>
      <c r="P44" s="16">
        <v>73.900000000000006</v>
      </c>
      <c r="Q44" s="8">
        <f>VLOOKUP(A44,[1]Sheet1!$A$1:$B$46,2,FALSE)</f>
        <v>679</v>
      </c>
      <c r="R44">
        <f t="shared" si="0"/>
        <v>6.5388430388767446E-3</v>
      </c>
    </row>
    <row r="45" spans="1:18">
      <c r="A45" s="17" t="s">
        <v>62</v>
      </c>
      <c r="B45" s="18">
        <v>4.5999999999999996</v>
      </c>
      <c r="C45" s="18">
        <v>0.4</v>
      </c>
      <c r="D45" s="18">
        <v>2.8</v>
      </c>
      <c r="E45" s="18">
        <v>7.8</v>
      </c>
      <c r="F45" s="18">
        <v>0.7</v>
      </c>
      <c r="G45" s="18">
        <v>22.1</v>
      </c>
      <c r="H45" s="18">
        <v>1.5</v>
      </c>
      <c r="I45" s="19">
        <v>0.1</v>
      </c>
      <c r="J45" s="18">
        <v>0.5</v>
      </c>
      <c r="K45" s="18">
        <v>0.1</v>
      </c>
      <c r="L45" s="19">
        <v>8.8000000000000007</v>
      </c>
      <c r="M45" s="18">
        <v>14.8</v>
      </c>
      <c r="N45" s="18">
        <v>1.2</v>
      </c>
      <c r="O45" s="18">
        <v>8.5</v>
      </c>
      <c r="P45" s="19">
        <v>73.900000000000006</v>
      </c>
      <c r="Q45" s="8">
        <f>VLOOKUP(A45,[1]Sheet1!$A$1:$B$46,2,FALSE)</f>
        <v>1145</v>
      </c>
      <c r="R45">
        <f t="shared" si="0"/>
        <v>1.102647316570526E-2</v>
      </c>
    </row>
    <row r="46" spans="1:18">
      <c r="A46" s="12" t="s">
        <v>63</v>
      </c>
      <c r="B46" s="13">
        <v>2.9</v>
      </c>
      <c r="C46" s="13">
        <v>0.4</v>
      </c>
      <c r="D46" s="13">
        <v>2.1</v>
      </c>
      <c r="E46" s="13">
        <v>10.4</v>
      </c>
      <c r="F46" s="13">
        <v>0.8</v>
      </c>
      <c r="G46" s="13">
        <v>21.4</v>
      </c>
      <c r="H46" s="13">
        <v>1.8</v>
      </c>
      <c r="I46" s="14">
        <v>0.1</v>
      </c>
      <c r="J46" s="13">
        <v>0.5</v>
      </c>
      <c r="K46" s="13">
        <v>0.1</v>
      </c>
      <c r="L46" s="14">
        <v>9.4</v>
      </c>
      <c r="M46" s="13">
        <v>15.5</v>
      </c>
      <c r="N46" s="13">
        <v>1.1000000000000001</v>
      </c>
      <c r="O46" s="13">
        <v>12.9</v>
      </c>
      <c r="P46" s="14">
        <v>79.400000000000006</v>
      </c>
      <c r="Q46" s="8">
        <f>VLOOKUP(A46,[1]Sheet1!$A$1:$B$46,2,FALSE)</f>
        <v>1469</v>
      </c>
      <c r="R46">
        <f t="shared" si="0"/>
        <v>1.4146628017834959E-2</v>
      </c>
    </row>
    <row r="47" spans="1:18">
      <c r="A47" s="9" t="s">
        <v>64</v>
      </c>
      <c r="B47" s="15">
        <v>4.9000000000000004</v>
      </c>
      <c r="C47" s="15">
        <v>0.4</v>
      </c>
      <c r="D47" s="15">
        <v>3.6</v>
      </c>
      <c r="E47" s="15">
        <v>10.4</v>
      </c>
      <c r="F47" s="15">
        <v>0.8</v>
      </c>
      <c r="G47" s="15">
        <v>23</v>
      </c>
      <c r="H47" s="15">
        <v>2.2000000000000002</v>
      </c>
      <c r="I47" s="16">
        <v>0.1</v>
      </c>
      <c r="J47" s="15">
        <v>0.8</v>
      </c>
      <c r="K47" s="15">
        <v>0.1</v>
      </c>
      <c r="L47" s="16">
        <v>9.3000000000000007</v>
      </c>
      <c r="M47" s="15">
        <v>14.7</v>
      </c>
      <c r="N47" s="15">
        <v>1.4</v>
      </c>
      <c r="O47" s="15">
        <v>10.5</v>
      </c>
      <c r="P47" s="16">
        <v>82</v>
      </c>
      <c r="Q47" s="8">
        <f>VLOOKUP(A47,[1]Sheet1!$A$1:$B$46,2,FALSE)</f>
        <v>974</v>
      </c>
      <c r="R47">
        <f t="shared" si="0"/>
        <v>9.3797247715256982E-3</v>
      </c>
    </row>
    <row r="48" spans="1:18">
      <c r="A48" s="9" t="s">
        <v>65</v>
      </c>
      <c r="B48" s="15">
        <v>2.2000000000000002</v>
      </c>
      <c r="C48" s="15">
        <v>0.3</v>
      </c>
      <c r="D48" s="15">
        <v>1.6</v>
      </c>
      <c r="E48" s="15">
        <v>19.899999999999999</v>
      </c>
      <c r="F48" s="15">
        <v>0.6</v>
      </c>
      <c r="G48" s="15">
        <v>22.1</v>
      </c>
      <c r="H48" s="15">
        <v>2.1</v>
      </c>
      <c r="I48" s="16">
        <v>0.1</v>
      </c>
      <c r="J48" s="15">
        <v>0.4</v>
      </c>
      <c r="K48" s="15">
        <v>0.1</v>
      </c>
      <c r="L48" s="16">
        <v>11.5</v>
      </c>
      <c r="M48" s="15">
        <v>14.8</v>
      </c>
      <c r="N48" s="15">
        <v>1.1000000000000001</v>
      </c>
      <c r="O48" s="15">
        <v>15.1</v>
      </c>
      <c r="P48" s="16">
        <v>91.8</v>
      </c>
      <c r="Q48" s="8">
        <f>VLOOKUP(A48,[1]Sheet1!$A$1:$B$46,2,FALSE)</f>
        <v>914</v>
      </c>
      <c r="R48">
        <f t="shared" si="0"/>
        <v>8.8019183174276056E-3</v>
      </c>
    </row>
    <row r="49" spans="1:18">
      <c r="A49" s="21" t="s">
        <v>66</v>
      </c>
      <c r="B49" s="18">
        <v>1.2</v>
      </c>
      <c r="C49" s="18">
        <v>0.2</v>
      </c>
      <c r="D49" s="18">
        <v>0.7</v>
      </c>
      <c r="E49" s="18">
        <v>26</v>
      </c>
      <c r="F49" s="18">
        <v>0.9</v>
      </c>
      <c r="G49" s="18">
        <v>18.2</v>
      </c>
      <c r="H49" s="18">
        <v>1.3</v>
      </c>
      <c r="I49" s="19">
        <v>0</v>
      </c>
      <c r="J49" s="18">
        <v>0.3</v>
      </c>
      <c r="K49" s="18">
        <v>0</v>
      </c>
      <c r="L49" s="19">
        <v>10.6</v>
      </c>
      <c r="M49" s="18">
        <v>13.5</v>
      </c>
      <c r="N49" s="18">
        <v>1</v>
      </c>
      <c r="O49" s="18">
        <v>12.5</v>
      </c>
      <c r="P49" s="19">
        <v>86.5</v>
      </c>
      <c r="Q49" s="8">
        <f>VLOOKUP(A49,[1]Sheet1!$A$1:$B$46,2,FALSE)</f>
        <v>1376</v>
      </c>
      <c r="R49">
        <f t="shared" si="0"/>
        <v>1.3251028013982917E-2</v>
      </c>
    </row>
    <row r="50" spans="1:18" ht="13.5" customHeight="1">
      <c r="A50" s="5" t="s">
        <v>67</v>
      </c>
      <c r="B50" s="10">
        <v>5.7</v>
      </c>
      <c r="C50" s="10">
        <v>0.4</v>
      </c>
      <c r="D50" s="10">
        <v>4.0999999999999996</v>
      </c>
      <c r="E50" s="10">
        <v>4.5999999999999996</v>
      </c>
      <c r="F50" s="10">
        <v>1</v>
      </c>
      <c r="G50" s="10">
        <v>25.9</v>
      </c>
      <c r="H50" s="10">
        <v>3.1</v>
      </c>
      <c r="I50" s="11">
        <v>0.1</v>
      </c>
      <c r="J50" s="10">
        <v>1</v>
      </c>
      <c r="K50" s="10">
        <v>0.1</v>
      </c>
      <c r="L50" s="11">
        <v>7.5</v>
      </c>
      <c r="M50" s="10">
        <v>19</v>
      </c>
      <c r="N50" s="10">
        <v>2.4</v>
      </c>
      <c r="O50" s="10">
        <v>7.4</v>
      </c>
      <c r="P50" s="11">
        <v>82.2</v>
      </c>
      <c r="Q50" s="8">
        <f>SUM(Q4:Q49)</f>
        <v>103841</v>
      </c>
    </row>
    <row r="52" spans="1:18">
      <c r="A52" t="s">
        <v>68</v>
      </c>
      <c r="B52" s="22">
        <f>AVERAGE(B4:B49)</f>
        <v>6.1217391304347828</v>
      </c>
      <c r="C52" s="22">
        <f t="shared" ref="C52:P52" si="1">AVERAGE(C4:C49)</f>
        <v>0.4</v>
      </c>
      <c r="D52" s="22">
        <f t="shared" si="1"/>
        <v>3.7478260869565219</v>
      </c>
      <c r="E52" s="22">
        <f t="shared" si="1"/>
        <v>5.3956521739130441</v>
      </c>
      <c r="F52" s="22">
        <f t="shared" si="1"/>
        <v>0.94999999999999962</v>
      </c>
      <c r="G52" s="22">
        <f t="shared" si="1"/>
        <v>24.008695652173916</v>
      </c>
      <c r="H52" s="22">
        <f t="shared" si="1"/>
        <v>2.3826086956521739</v>
      </c>
      <c r="I52" s="22">
        <f t="shared" si="1"/>
        <v>0.10652173913043474</v>
      </c>
      <c r="J52" s="22">
        <f t="shared" si="1"/>
        <v>0.815217391304348</v>
      </c>
      <c r="K52" s="22">
        <f t="shared" si="1"/>
        <v>6.7391304347826128E-2</v>
      </c>
      <c r="L52" s="22">
        <f t="shared" si="1"/>
        <v>7.9956521739130446</v>
      </c>
      <c r="M52" s="22">
        <f t="shared" si="1"/>
        <v>17.730434782608697</v>
      </c>
      <c r="N52" s="22">
        <f t="shared" si="1"/>
        <v>2.0760869565217392</v>
      </c>
      <c r="O52" s="22">
        <f t="shared" si="1"/>
        <v>7.9543478260869573</v>
      </c>
      <c r="P52" s="22">
        <f t="shared" si="1"/>
        <v>79.723913043478262</v>
      </c>
    </row>
    <row r="53" spans="1:18">
      <c r="A53" t="s">
        <v>69</v>
      </c>
      <c r="B53" s="22">
        <f>MEDIAN(B4:B49)</f>
        <v>5.7</v>
      </c>
      <c r="C53" s="22">
        <f t="shared" ref="C53:P53" si="2">MEDIAN(C4:C49)</f>
        <v>0.4</v>
      </c>
      <c r="D53" s="22">
        <f t="shared" si="2"/>
        <v>2.8</v>
      </c>
      <c r="E53" s="22">
        <f t="shared" si="2"/>
        <v>4.2</v>
      </c>
      <c r="F53" s="22">
        <f t="shared" si="2"/>
        <v>0.9</v>
      </c>
      <c r="G53" s="22">
        <f t="shared" si="2"/>
        <v>23.15</v>
      </c>
      <c r="H53" s="22">
        <f t="shared" si="2"/>
        <v>2.1</v>
      </c>
      <c r="I53" s="22">
        <f t="shared" si="2"/>
        <v>0.1</v>
      </c>
      <c r="J53" s="22">
        <f t="shared" si="2"/>
        <v>0.7</v>
      </c>
      <c r="K53" s="22">
        <f t="shared" si="2"/>
        <v>0.1</v>
      </c>
      <c r="L53" s="22">
        <f t="shared" si="2"/>
        <v>8.1499999999999986</v>
      </c>
      <c r="M53" s="22">
        <f t="shared" si="2"/>
        <v>17.2</v>
      </c>
      <c r="N53" s="22">
        <f t="shared" si="2"/>
        <v>2.0499999999999998</v>
      </c>
      <c r="O53" s="22">
        <f t="shared" si="2"/>
        <v>7.45</v>
      </c>
      <c r="P53" s="22">
        <f t="shared" si="2"/>
        <v>79.5</v>
      </c>
    </row>
    <row r="54" spans="1:18">
      <c r="A54" t="s">
        <v>70</v>
      </c>
      <c r="B54">
        <f>VARP(B$4:B$49)</f>
        <v>4.2830056710775031</v>
      </c>
      <c r="C54">
        <f t="shared" ref="C54:P54" si="3">VARP(C$4:C$49)</f>
        <v>2.1739130434782528E-2</v>
      </c>
      <c r="D54">
        <f t="shared" si="3"/>
        <v>4.0307561436672943</v>
      </c>
      <c r="E54">
        <f t="shared" si="3"/>
        <v>17.903459357277878</v>
      </c>
      <c r="F54">
        <f t="shared" si="3"/>
        <v>0.10510869565217502</v>
      </c>
      <c r="G54">
        <f t="shared" si="3"/>
        <v>18.863837429111587</v>
      </c>
      <c r="H54">
        <f t="shared" si="3"/>
        <v>1.8210018903591656</v>
      </c>
      <c r="I54">
        <f t="shared" si="3"/>
        <v>5.3922495274102231E-3</v>
      </c>
      <c r="J54">
        <f t="shared" si="3"/>
        <v>8.4333648393194197E-2</v>
      </c>
      <c r="K54">
        <f t="shared" si="3"/>
        <v>2.632325141776937E-3</v>
      </c>
      <c r="L54">
        <f t="shared" si="3"/>
        <v>4.7904158790169946</v>
      </c>
      <c r="M54">
        <f t="shared" si="3"/>
        <v>6.4134215500946503</v>
      </c>
      <c r="N54">
        <f t="shared" si="3"/>
        <v>0.3248629489603041</v>
      </c>
      <c r="O54">
        <f t="shared" si="3"/>
        <v>4.6237854442344011</v>
      </c>
      <c r="P54">
        <f t="shared" si="3"/>
        <v>99.737906427221247</v>
      </c>
    </row>
    <row r="55" spans="1:18">
      <c r="A55" t="s">
        <v>71</v>
      </c>
      <c r="B55">
        <f>STDEVP(B$4:B$49)</f>
        <v>2.0695423820442778</v>
      </c>
      <c r="C55">
        <f t="shared" ref="C55:P55" si="4">STDEVP(C$4:C$49)</f>
        <v>0.14744195615489686</v>
      </c>
      <c r="D55">
        <f t="shared" si="4"/>
        <v>2.0076743121500793</v>
      </c>
      <c r="E55">
        <f t="shared" si="4"/>
        <v>4.2312479668861149</v>
      </c>
      <c r="F55">
        <f t="shared" si="4"/>
        <v>0.3242047125693503</v>
      </c>
      <c r="G55">
        <f t="shared" si="4"/>
        <v>4.3432519417035422</v>
      </c>
      <c r="H55">
        <f t="shared" si="4"/>
        <v>1.3494450305066767</v>
      </c>
      <c r="I55">
        <f t="shared" si="4"/>
        <v>7.3431938061106788E-2</v>
      </c>
      <c r="J55">
        <f t="shared" si="4"/>
        <v>0.29040256264915121</v>
      </c>
      <c r="K55">
        <f t="shared" si="4"/>
        <v>5.1306190092199763E-2</v>
      </c>
      <c r="L55">
        <f t="shared" si="4"/>
        <v>2.1887018707482739</v>
      </c>
      <c r="M55">
        <f t="shared" si="4"/>
        <v>2.5324734056046179</v>
      </c>
      <c r="N55">
        <f t="shared" si="4"/>
        <v>0.56996749816134618</v>
      </c>
      <c r="O55">
        <f t="shared" si="4"/>
        <v>2.1502989197398583</v>
      </c>
      <c r="P55">
        <f t="shared" si="4"/>
        <v>9.9868867234599819</v>
      </c>
    </row>
    <row r="56" spans="1:18">
      <c r="B56">
        <f>B52+2*B55</f>
        <v>10.260823894523337</v>
      </c>
      <c r="C56">
        <f t="shared" ref="C56:P56" si="5">C52+2*C55</f>
        <v>0.69488391230979374</v>
      </c>
      <c r="D56">
        <f t="shared" si="5"/>
        <v>7.7631747112566805</v>
      </c>
      <c r="E56">
        <f t="shared" si="5"/>
        <v>13.858148107685274</v>
      </c>
      <c r="F56">
        <f t="shared" si="5"/>
        <v>1.5984094251387002</v>
      </c>
      <c r="G56">
        <f t="shared" si="5"/>
        <v>32.695199535580997</v>
      </c>
      <c r="H56">
        <f t="shared" si="5"/>
        <v>5.0814987566655274</v>
      </c>
      <c r="I56">
        <f t="shared" si="5"/>
        <v>0.2533856152526483</v>
      </c>
      <c r="J56">
        <f t="shared" si="5"/>
        <v>1.3960225166026503</v>
      </c>
      <c r="K56">
        <f t="shared" si="5"/>
        <v>0.17000368453222564</v>
      </c>
      <c r="L56">
        <f t="shared" si="5"/>
        <v>12.373055915409592</v>
      </c>
      <c r="M56">
        <f t="shared" si="5"/>
        <v>22.795381593817932</v>
      </c>
      <c r="N56">
        <f t="shared" si="5"/>
        <v>3.2160219528444314</v>
      </c>
      <c r="O56">
        <f t="shared" si="5"/>
        <v>12.254945665566673</v>
      </c>
      <c r="P56">
        <f t="shared" si="5"/>
        <v>99.697686490398226</v>
      </c>
    </row>
    <row r="57" spans="1:18">
      <c r="B57">
        <f>B52-2*B55</f>
        <v>1.9826543663462273</v>
      </c>
      <c r="C57">
        <f t="shared" ref="C57:P57" si="6">C52-2*C55</f>
        <v>0.10511608769020631</v>
      </c>
      <c r="D57">
        <f t="shared" si="6"/>
        <v>-0.26752253734363673</v>
      </c>
      <c r="E57">
        <f t="shared" si="6"/>
        <v>-3.0668437598591858</v>
      </c>
      <c r="F57">
        <f t="shared" si="6"/>
        <v>0.30159057486129903</v>
      </c>
      <c r="G57">
        <f t="shared" si="6"/>
        <v>15.322191768766832</v>
      </c>
      <c r="H57">
        <f t="shared" si="6"/>
        <v>-0.31628136536117957</v>
      </c>
      <c r="I57">
        <f t="shared" si="6"/>
        <v>-4.034213699177884E-2</v>
      </c>
      <c r="J57">
        <f t="shared" si="6"/>
        <v>0.23441226600604559</v>
      </c>
      <c r="K57">
        <f t="shared" si="6"/>
        <v>-3.5221075836573398E-2</v>
      </c>
      <c r="L57">
        <f t="shared" si="6"/>
        <v>3.6182484324164967</v>
      </c>
      <c r="M57">
        <f t="shared" si="6"/>
        <v>12.665487971399461</v>
      </c>
      <c r="N57">
        <f t="shared" si="6"/>
        <v>0.9361519601990469</v>
      </c>
      <c r="O57">
        <f t="shared" si="6"/>
        <v>3.6537499866072407</v>
      </c>
      <c r="P57">
        <f t="shared" si="6"/>
        <v>59.750139596558299</v>
      </c>
    </row>
    <row r="59" spans="1:18">
      <c r="A59" t="s">
        <v>72</v>
      </c>
      <c r="B59">
        <f>QUARTILE(B$4:B$49,1)</f>
        <v>5.2</v>
      </c>
      <c r="C59">
        <f t="shared" ref="C59:P59" si="7">QUARTILE(C$4:C$49,1)</f>
        <v>0.3</v>
      </c>
      <c r="D59">
        <f t="shared" si="7"/>
        <v>2.2000000000000002</v>
      </c>
      <c r="E59">
        <f t="shared" si="7"/>
        <v>3.6</v>
      </c>
      <c r="F59">
        <f t="shared" si="7"/>
        <v>0.72499999999999998</v>
      </c>
      <c r="G59">
        <f t="shared" si="7"/>
        <v>21.324999999999999</v>
      </c>
      <c r="H59">
        <f t="shared" si="7"/>
        <v>1.6</v>
      </c>
      <c r="I59">
        <f t="shared" si="7"/>
        <v>0.1</v>
      </c>
      <c r="J59">
        <f t="shared" si="7"/>
        <v>0.6</v>
      </c>
      <c r="K59">
        <f t="shared" si="7"/>
        <v>0</v>
      </c>
      <c r="L59">
        <f t="shared" si="7"/>
        <v>6.2249999999999996</v>
      </c>
      <c r="M59">
        <f t="shared" si="7"/>
        <v>15.525</v>
      </c>
      <c r="N59">
        <f t="shared" si="7"/>
        <v>1.7</v>
      </c>
      <c r="O59">
        <f t="shared" si="7"/>
        <v>6.2249999999999996</v>
      </c>
      <c r="P59">
        <f t="shared" si="7"/>
        <v>72.25</v>
      </c>
    </row>
    <row r="60" spans="1:18">
      <c r="A60" t="s">
        <v>73</v>
      </c>
      <c r="B60">
        <f>QUARTILE(B$4:B$49,3)</f>
        <v>7.15</v>
      </c>
      <c r="C60">
        <f t="shared" ref="C60:P60" si="8">QUARTILE(C$4:C$49,3)</f>
        <v>0.4</v>
      </c>
      <c r="D60">
        <f t="shared" si="8"/>
        <v>4.7750000000000004</v>
      </c>
      <c r="E60">
        <f t="shared" si="8"/>
        <v>5.2750000000000004</v>
      </c>
      <c r="F60">
        <f t="shared" si="8"/>
        <v>1</v>
      </c>
      <c r="G60">
        <f t="shared" si="8"/>
        <v>25.75</v>
      </c>
      <c r="H60">
        <f t="shared" si="8"/>
        <v>2.5</v>
      </c>
      <c r="I60">
        <f t="shared" si="8"/>
        <v>0.1</v>
      </c>
      <c r="J60">
        <f t="shared" si="8"/>
        <v>1</v>
      </c>
      <c r="K60">
        <f t="shared" si="8"/>
        <v>0.1</v>
      </c>
      <c r="L60">
        <f t="shared" si="8"/>
        <v>9.3000000000000007</v>
      </c>
      <c r="M60">
        <f t="shared" si="8"/>
        <v>19.349999999999998</v>
      </c>
      <c r="N60">
        <f t="shared" si="8"/>
        <v>2.5</v>
      </c>
      <c r="O60">
        <f t="shared" si="8"/>
        <v>9.25</v>
      </c>
      <c r="P60">
        <f t="shared" si="8"/>
        <v>84.975000000000009</v>
      </c>
    </row>
    <row r="61" spans="1:18">
      <c r="A61" t="s">
        <v>74</v>
      </c>
      <c r="B61">
        <f>B60-B59</f>
        <v>1.9500000000000002</v>
      </c>
      <c r="C61">
        <f t="shared" ref="C61:P61" si="9">C60-C59</f>
        <v>0.10000000000000003</v>
      </c>
      <c r="D61">
        <f t="shared" si="9"/>
        <v>2.5750000000000002</v>
      </c>
      <c r="E61">
        <f t="shared" si="9"/>
        <v>1.6750000000000003</v>
      </c>
      <c r="F61">
        <f t="shared" si="9"/>
        <v>0.27500000000000002</v>
      </c>
      <c r="G61">
        <f t="shared" si="9"/>
        <v>4.4250000000000007</v>
      </c>
      <c r="H61">
        <f t="shared" si="9"/>
        <v>0.89999999999999991</v>
      </c>
      <c r="I61">
        <f t="shared" si="9"/>
        <v>0</v>
      </c>
      <c r="J61">
        <f t="shared" si="9"/>
        <v>0.4</v>
      </c>
      <c r="K61">
        <f t="shared" si="9"/>
        <v>0.1</v>
      </c>
      <c r="L61">
        <f t="shared" si="9"/>
        <v>3.0750000000000011</v>
      </c>
      <c r="M61">
        <f t="shared" si="9"/>
        <v>3.8249999999999975</v>
      </c>
      <c r="N61">
        <f t="shared" si="9"/>
        <v>0.8</v>
      </c>
      <c r="O61">
        <f t="shared" si="9"/>
        <v>3.0250000000000004</v>
      </c>
      <c r="P61">
        <f t="shared" si="9"/>
        <v>12.725000000000009</v>
      </c>
    </row>
    <row r="63" spans="1:18">
      <c r="A63" t="s">
        <v>75</v>
      </c>
      <c r="B63" s="22">
        <f>MAX(B$4:B$49)</f>
        <v>14.6</v>
      </c>
      <c r="C63" s="22">
        <f t="shared" ref="C63:P63" si="10">MAX(C$4:C$49)</f>
        <v>0.8</v>
      </c>
      <c r="D63" s="22">
        <f t="shared" si="10"/>
        <v>8.9</v>
      </c>
      <c r="E63" s="22">
        <f t="shared" si="10"/>
        <v>26</v>
      </c>
      <c r="F63" s="22">
        <f t="shared" si="10"/>
        <v>2.2000000000000002</v>
      </c>
      <c r="G63" s="22">
        <f t="shared" si="10"/>
        <v>42.8</v>
      </c>
      <c r="H63" s="22">
        <f t="shared" si="10"/>
        <v>8.4</v>
      </c>
      <c r="I63" s="22">
        <f t="shared" si="10"/>
        <v>0.5</v>
      </c>
      <c r="J63" s="22">
        <f t="shared" si="10"/>
        <v>1.7</v>
      </c>
      <c r="K63" s="22">
        <f t="shared" si="10"/>
        <v>0.2</v>
      </c>
      <c r="L63" s="22">
        <f t="shared" si="10"/>
        <v>17.2</v>
      </c>
      <c r="M63" s="22">
        <f t="shared" si="10"/>
        <v>25.9</v>
      </c>
      <c r="N63" s="22">
        <f t="shared" si="10"/>
        <v>3.6</v>
      </c>
      <c r="O63" s="22">
        <f t="shared" si="10"/>
        <v>15.1</v>
      </c>
      <c r="P63" s="22">
        <f t="shared" si="10"/>
        <v>109.8</v>
      </c>
    </row>
    <row r="64" spans="1:18">
      <c r="A64" t="s">
        <v>76</v>
      </c>
      <c r="B64" s="22">
        <f>MIN(B$4:B$49)</f>
        <v>1.2</v>
      </c>
      <c r="C64" s="22">
        <f t="shared" ref="C64:P64" si="11">MIN(C$4:C$49)</f>
        <v>0.2</v>
      </c>
      <c r="D64" s="22">
        <f t="shared" si="11"/>
        <v>0.7</v>
      </c>
      <c r="E64" s="22">
        <f t="shared" si="11"/>
        <v>1.4</v>
      </c>
      <c r="F64" s="22">
        <f t="shared" si="11"/>
        <v>0.5</v>
      </c>
      <c r="G64" s="22">
        <f t="shared" si="11"/>
        <v>17.8</v>
      </c>
      <c r="H64" s="22">
        <f t="shared" si="11"/>
        <v>1.3</v>
      </c>
      <c r="I64" s="22">
        <f t="shared" si="11"/>
        <v>0</v>
      </c>
      <c r="J64" s="22">
        <f t="shared" si="11"/>
        <v>0.3</v>
      </c>
      <c r="K64" s="22">
        <f t="shared" si="11"/>
        <v>0</v>
      </c>
      <c r="L64" s="22">
        <f t="shared" si="11"/>
        <v>5.0999999999999996</v>
      </c>
      <c r="M64" s="22">
        <f t="shared" si="11"/>
        <v>13.5</v>
      </c>
      <c r="N64" s="22">
        <f t="shared" si="11"/>
        <v>1</v>
      </c>
      <c r="O64" s="22">
        <f t="shared" si="11"/>
        <v>5.7</v>
      </c>
      <c r="P64" s="22">
        <f t="shared" si="11"/>
        <v>64.099999999999994</v>
      </c>
    </row>
    <row r="65" spans="1:16">
      <c r="A65" t="s">
        <v>77</v>
      </c>
      <c r="B65" s="22">
        <f>B63-B64</f>
        <v>13.4</v>
      </c>
      <c r="C65" s="22">
        <f t="shared" ref="C65:P65" si="12">C63-C64</f>
        <v>0.60000000000000009</v>
      </c>
      <c r="D65" s="22">
        <f t="shared" si="12"/>
        <v>8.2000000000000011</v>
      </c>
      <c r="E65" s="22">
        <f t="shared" si="12"/>
        <v>24.6</v>
      </c>
      <c r="F65" s="22">
        <f t="shared" si="12"/>
        <v>1.7000000000000002</v>
      </c>
      <c r="G65" s="22">
        <f t="shared" si="12"/>
        <v>24.999999999999996</v>
      </c>
      <c r="H65" s="22">
        <f t="shared" si="12"/>
        <v>7.1000000000000005</v>
      </c>
      <c r="I65" s="22">
        <f t="shared" si="12"/>
        <v>0.5</v>
      </c>
      <c r="J65" s="22">
        <f t="shared" si="12"/>
        <v>1.4</v>
      </c>
      <c r="K65" s="22">
        <f t="shared" si="12"/>
        <v>0.2</v>
      </c>
      <c r="L65" s="22">
        <f t="shared" si="12"/>
        <v>12.1</v>
      </c>
      <c r="M65" s="22">
        <f t="shared" si="12"/>
        <v>12.399999999999999</v>
      </c>
      <c r="N65" s="22">
        <f t="shared" si="12"/>
        <v>2.6</v>
      </c>
      <c r="O65" s="22">
        <f t="shared" si="12"/>
        <v>9.3999999999999986</v>
      </c>
      <c r="P65" s="22">
        <f t="shared" si="12"/>
        <v>45.7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Addict</dc:creator>
  <cp:lastModifiedBy>lguest</cp:lastModifiedBy>
  <dcterms:created xsi:type="dcterms:W3CDTF">2014-05-12T11:38:03Z</dcterms:created>
  <dcterms:modified xsi:type="dcterms:W3CDTF">2014-05-13T10:31:49Z</dcterms:modified>
</cp:coreProperties>
</file>