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<sst xmlns="http://schemas.openxmlformats.org/spreadsheetml/2006/main" count="14" uniqueCount="13">
  <si>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TOPIX</t>
  </si>
  <si>
    <t>TOYOTA</t>
  </si>
  <si>
    <t>10年国債利回り</t>
  </si>
  <si>
    <t>TOPIX収益率</t>
  </si>
  <si>
    <t>TOYOTA収益率</t>
  </si>
  <si>
    <t>関西電力</t>
  </si>
  <si>
    <t>関西電力収益率</t>
  </si>
  <si>
    <t>平均</t>
  </si>
  <si>
    <t>標本標準偏差</t>
  </si>
  <si>
    <t>歪度</t>
  </si>
  <si>
    <t>尖度</t>
  </si>
  <si>
    <t>メジアン</t>
  </si>
  <si>
    <t>四分位範囲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</si>
</sst>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3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37" fillId="33" borderId="0" xfId="0" applyNumberFormat="1" applyFont="1" applyFill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73">
      <selection activeCell="E87" sqref="E87"/>
    </sheetView>
  </sheetViews>
  <sheetFormatPr defaultColWidth="9.00390625" defaultRowHeight="13.5"/>
  <cols>
    <col min="1" max="1" width="14.375" style="0" customWidth="1"/>
    <col min="4" max="4" width="12.00390625" style="0" customWidth="1"/>
    <col min="5" max="5" width="13.375" style="0" customWidth="1"/>
    <col min="6" max="6" width="11.75390625" style="0" customWidth="1"/>
    <col min="7" max="7" width="15.00390625" style="0" customWidth="1"/>
    <col min="8" max="8" width="14.125" style="0" customWidth="1"/>
  </cols>
  <sheetData>
    <row r="1" spans="2:8" ht="13.5">
      <c r="B1" t="s">
        <v>0</v>
      </c>
      <c r="C1" t="s">
        <v>1</v>
      </c>
      <c r="D1" s="3" t="s">
        <v>5</v>
      </c>
      <c r="E1" t="s">
        <v>2</v>
      </c>
      <c r="F1" t="s">
        <v>3</v>
      </c>
      <c r="G1" t="s">
        <v>4</v>
      </c>
      <c r="H1" t="s">
        <v>6</v>
      </c>
    </row>
    <row r="2" spans="1:5" ht="13.5">
      <c r="A2" s="1">
        <v>40280</v>
      </c>
      <c r="B2">
        <v>988.84</v>
      </c>
      <c r="C2" s="2">
        <v>3695</v>
      </c>
      <c r="D2" s="3">
        <v>2090</v>
      </c>
      <c r="E2">
        <v>1.404</v>
      </c>
    </row>
    <row r="3" spans="1:8" ht="13.5">
      <c r="A3" s="1">
        <v>40287</v>
      </c>
      <c r="B3">
        <v>978.2</v>
      </c>
      <c r="C3" s="2">
        <v>3570</v>
      </c>
      <c r="D3" s="3">
        <v>2106</v>
      </c>
      <c r="E3">
        <v>1.328</v>
      </c>
      <c r="F3">
        <f>(B3/B2)^52-1</f>
        <v>-0.4302492670574256</v>
      </c>
      <c r="G3">
        <f aca="true" t="shared" si="0" ref="G3:H18">(C3/C2)^52-1</f>
        <v>-0.8329693328253648</v>
      </c>
      <c r="H3">
        <f t="shared" si="0"/>
        <v>0.4867166267305387</v>
      </c>
    </row>
    <row r="4" spans="1:8" ht="13.5">
      <c r="A4" s="1">
        <v>40294</v>
      </c>
      <c r="B4">
        <v>987.04</v>
      </c>
      <c r="C4" s="2">
        <v>3665</v>
      </c>
      <c r="D4" s="3">
        <v>2091</v>
      </c>
      <c r="E4">
        <v>1.338</v>
      </c>
      <c r="F4">
        <f aca="true" t="shared" si="1" ref="F4:F67">(B4/B3)^52-1</f>
        <v>0.5964999510561397</v>
      </c>
      <c r="G4">
        <f t="shared" si="0"/>
        <v>2.918317907369508</v>
      </c>
      <c r="H4">
        <f t="shared" si="0"/>
        <v>-0.31043592044035295</v>
      </c>
    </row>
    <row r="5" spans="1:8" ht="13.5">
      <c r="A5" s="1">
        <v>40301</v>
      </c>
      <c r="B5">
        <v>931.74</v>
      </c>
      <c r="C5" s="2">
        <v>3480</v>
      </c>
      <c r="D5" s="3">
        <v>2067</v>
      </c>
      <c r="E5">
        <v>1.301</v>
      </c>
      <c r="F5">
        <f t="shared" si="1"/>
        <v>-0.9501208152192305</v>
      </c>
      <c r="G5">
        <f t="shared" si="0"/>
        <v>-0.9323490688827182</v>
      </c>
      <c r="H5">
        <f t="shared" si="0"/>
        <v>-0.45135038586083764</v>
      </c>
    </row>
    <row r="6" spans="1:8" ht="13.5">
      <c r="A6" s="1">
        <v>40308</v>
      </c>
      <c r="B6">
        <v>936.45</v>
      </c>
      <c r="C6" s="2">
        <v>3530</v>
      </c>
      <c r="D6" s="3">
        <v>2069</v>
      </c>
      <c r="E6">
        <v>1.327</v>
      </c>
      <c r="F6">
        <f t="shared" si="1"/>
        <v>0.2997876007350806</v>
      </c>
      <c r="G6">
        <f t="shared" si="0"/>
        <v>1.0997326188352305</v>
      </c>
      <c r="H6">
        <f t="shared" si="0"/>
        <v>0.05157615570587404</v>
      </c>
    </row>
    <row r="7" spans="1:8" ht="13.5">
      <c r="A7" s="1">
        <v>40315</v>
      </c>
      <c r="B7">
        <v>879.69</v>
      </c>
      <c r="C7" s="2">
        <v>3355</v>
      </c>
      <c r="D7" s="3">
        <v>2092</v>
      </c>
      <c r="E7">
        <v>1.303</v>
      </c>
      <c r="F7">
        <f t="shared" si="1"/>
        <v>-0.9612793019916777</v>
      </c>
      <c r="G7">
        <f t="shared" si="0"/>
        <v>-0.9289234083056039</v>
      </c>
      <c r="H7">
        <f t="shared" si="0"/>
        <v>0.7768953691792762</v>
      </c>
    </row>
    <row r="8" spans="1:8" ht="13.5">
      <c r="A8" s="1">
        <v>40322</v>
      </c>
      <c r="B8">
        <v>878.52</v>
      </c>
      <c r="C8" s="2">
        <v>3300</v>
      </c>
      <c r="D8" s="3">
        <v>2082</v>
      </c>
      <c r="E8">
        <v>1.277</v>
      </c>
      <c r="F8">
        <f t="shared" si="1"/>
        <v>-0.06686627484266183</v>
      </c>
      <c r="G8">
        <f t="shared" si="0"/>
        <v>-0.5766363181945486</v>
      </c>
      <c r="H8">
        <f t="shared" si="0"/>
        <v>-0.22054627132934712</v>
      </c>
    </row>
    <row r="9" spans="1:8" ht="13.5">
      <c r="A9" s="1">
        <v>40329</v>
      </c>
      <c r="B9">
        <v>890.16</v>
      </c>
      <c r="C9" s="2">
        <v>3345</v>
      </c>
      <c r="D9" s="3">
        <v>2130</v>
      </c>
      <c r="E9">
        <v>1.284</v>
      </c>
      <c r="F9">
        <f t="shared" si="1"/>
        <v>0.9826860513343862</v>
      </c>
      <c r="G9">
        <f t="shared" si="0"/>
        <v>1.0224298925730433</v>
      </c>
      <c r="H9">
        <f t="shared" si="0"/>
        <v>2.2714604156040408</v>
      </c>
    </row>
    <row r="10" spans="1:8" ht="13.5">
      <c r="A10" s="1">
        <v>40336</v>
      </c>
      <c r="B10">
        <v>866.44</v>
      </c>
      <c r="C10" s="2">
        <v>3215</v>
      </c>
      <c r="D10" s="3">
        <v>2122</v>
      </c>
      <c r="E10">
        <v>1.22</v>
      </c>
      <c r="F10">
        <f t="shared" si="1"/>
        <v>-0.7544941927366287</v>
      </c>
      <c r="G10">
        <f t="shared" si="0"/>
        <v>-0.8727046709195703</v>
      </c>
      <c r="H10">
        <f t="shared" si="0"/>
        <v>-0.17771880457795608</v>
      </c>
    </row>
    <row r="11" spans="1:8" ht="13.5">
      <c r="A11" s="1">
        <v>40343</v>
      </c>
      <c r="B11">
        <v>884.64</v>
      </c>
      <c r="C11" s="2">
        <v>3240</v>
      </c>
      <c r="D11" s="3">
        <v>2159</v>
      </c>
      <c r="E11">
        <v>1.231</v>
      </c>
      <c r="F11">
        <f t="shared" si="1"/>
        <v>1.947542686730869</v>
      </c>
      <c r="G11">
        <f t="shared" si="0"/>
        <v>0.4959935229470669</v>
      </c>
      <c r="H11">
        <f t="shared" si="0"/>
        <v>1.4568444674535734</v>
      </c>
    </row>
    <row r="12" spans="1:8" ht="13.5">
      <c r="A12" s="1">
        <v>40350</v>
      </c>
      <c r="B12">
        <v>867.3</v>
      </c>
      <c r="C12" s="2">
        <v>3135</v>
      </c>
      <c r="D12" s="3">
        <v>2168</v>
      </c>
      <c r="E12">
        <v>1.22</v>
      </c>
      <c r="F12">
        <f t="shared" si="1"/>
        <v>-0.6427730320891951</v>
      </c>
      <c r="G12">
        <f t="shared" si="0"/>
        <v>-0.8196933195148683</v>
      </c>
      <c r="H12">
        <f t="shared" si="0"/>
        <v>0.24149520826600335</v>
      </c>
    </row>
    <row r="13" spans="1:8" ht="13.5">
      <c r="A13" s="1">
        <v>40357</v>
      </c>
      <c r="B13">
        <v>830.98</v>
      </c>
      <c r="C13" s="2">
        <v>3020</v>
      </c>
      <c r="D13" s="3">
        <v>2141</v>
      </c>
      <c r="E13">
        <v>1.16</v>
      </c>
      <c r="F13">
        <f t="shared" si="1"/>
        <v>-0.8918805826696928</v>
      </c>
      <c r="G13">
        <f t="shared" si="0"/>
        <v>-0.8567783459280828</v>
      </c>
      <c r="H13">
        <f t="shared" si="0"/>
        <v>-0.4788241897383808</v>
      </c>
    </row>
    <row r="14" spans="1:8" ht="13.5">
      <c r="A14" s="1">
        <v>40364</v>
      </c>
      <c r="B14">
        <v>861.21</v>
      </c>
      <c r="C14" s="2">
        <v>3120</v>
      </c>
      <c r="D14" s="3">
        <v>2149</v>
      </c>
      <c r="E14">
        <v>1.12</v>
      </c>
      <c r="F14">
        <f t="shared" si="1"/>
        <v>5.411529137103821</v>
      </c>
      <c r="G14">
        <f t="shared" si="0"/>
        <v>4.4409890913286585</v>
      </c>
      <c r="H14">
        <f t="shared" si="0"/>
        <v>0.2140229765146422</v>
      </c>
    </row>
    <row r="15" spans="1:8" ht="13.5">
      <c r="A15" s="1">
        <v>40371</v>
      </c>
      <c r="B15">
        <v>840.58</v>
      </c>
      <c r="C15" s="2">
        <v>3135</v>
      </c>
      <c r="D15" s="3">
        <v>2084</v>
      </c>
      <c r="E15">
        <v>1.127</v>
      </c>
      <c r="F15">
        <f t="shared" si="1"/>
        <v>-0.7165741843263395</v>
      </c>
      <c r="G15">
        <f t="shared" si="0"/>
        <v>0.28325646149231454</v>
      </c>
      <c r="H15">
        <f t="shared" si="0"/>
        <v>-0.7975174716682664</v>
      </c>
    </row>
    <row r="16" spans="1:8" ht="13.5">
      <c r="A16" s="1">
        <v>40378</v>
      </c>
      <c r="B16">
        <v>841.29</v>
      </c>
      <c r="C16" s="2">
        <v>3085</v>
      </c>
      <c r="D16" s="3">
        <v>2112</v>
      </c>
      <c r="E16">
        <v>1.095</v>
      </c>
      <c r="F16">
        <f t="shared" si="1"/>
        <v>0.04488153438957787</v>
      </c>
      <c r="G16">
        <f t="shared" si="0"/>
        <v>-0.5665725562222624</v>
      </c>
      <c r="H16">
        <f t="shared" si="0"/>
        <v>1.00171553732774</v>
      </c>
    </row>
    <row r="17" spans="1:8" ht="13.5">
      <c r="A17" s="1">
        <v>40385</v>
      </c>
      <c r="B17">
        <v>849.5</v>
      </c>
      <c r="C17" s="2">
        <v>3050</v>
      </c>
      <c r="D17" s="3">
        <v>2094</v>
      </c>
      <c r="E17">
        <v>1.076</v>
      </c>
      <c r="F17">
        <f t="shared" si="1"/>
        <v>0.6569833259414186</v>
      </c>
      <c r="G17">
        <f t="shared" si="0"/>
        <v>-0.44751194756584445</v>
      </c>
      <c r="H17">
        <f t="shared" si="0"/>
        <v>-0.35922774177613914</v>
      </c>
    </row>
    <row r="18" spans="1:8" ht="13.5">
      <c r="A18" s="1">
        <v>40392</v>
      </c>
      <c r="B18">
        <v>861.17</v>
      </c>
      <c r="C18" s="2">
        <v>3115</v>
      </c>
      <c r="D18" s="3">
        <v>2100</v>
      </c>
      <c r="E18">
        <v>1.062</v>
      </c>
      <c r="F18">
        <f t="shared" si="1"/>
        <v>1.0329489226401312</v>
      </c>
      <c r="G18">
        <f t="shared" si="0"/>
        <v>1.9938291021108379</v>
      </c>
      <c r="H18">
        <f t="shared" si="0"/>
        <v>0.16042240214271408</v>
      </c>
    </row>
    <row r="19" spans="1:8" ht="13.5">
      <c r="A19" s="1">
        <v>40399</v>
      </c>
      <c r="B19">
        <v>831.24</v>
      </c>
      <c r="C19" s="2">
        <v>3030</v>
      </c>
      <c r="D19" s="3">
        <v>2117</v>
      </c>
      <c r="E19">
        <v>1.034</v>
      </c>
      <c r="F19">
        <f t="shared" si="1"/>
        <v>-0.8410896596928887</v>
      </c>
      <c r="G19">
        <f aca="true" t="shared" si="2" ref="G19:G80">(C19/C18)^52-1</f>
        <v>-0.7627544744574827</v>
      </c>
      <c r="H19">
        <f aca="true" t="shared" si="3" ref="H19:H80">(D19/D18)^52-1</f>
        <v>0.5208321710730177</v>
      </c>
    </row>
    <row r="20" spans="1:8" ht="13.5">
      <c r="A20" s="1">
        <v>40406</v>
      </c>
      <c r="B20">
        <v>829.59</v>
      </c>
      <c r="C20" s="2">
        <v>3030</v>
      </c>
      <c r="D20" s="3">
        <v>2128</v>
      </c>
      <c r="E20">
        <v>0.97</v>
      </c>
      <c r="F20">
        <f t="shared" si="1"/>
        <v>-0.09816334474379751</v>
      </c>
      <c r="G20">
        <f t="shared" si="2"/>
        <v>0</v>
      </c>
      <c r="H20">
        <f t="shared" si="3"/>
        <v>0.30930194003741707</v>
      </c>
    </row>
    <row r="21" spans="1:8" ht="13.5">
      <c r="A21" s="1">
        <v>40413</v>
      </c>
      <c r="B21">
        <v>819.62</v>
      </c>
      <c r="C21" s="2">
        <v>2941</v>
      </c>
      <c r="D21" s="3">
        <v>2163</v>
      </c>
      <c r="E21">
        <v>0.962</v>
      </c>
      <c r="F21">
        <f t="shared" si="1"/>
        <v>-0.4667264719249864</v>
      </c>
      <c r="G21">
        <f t="shared" si="2"/>
        <v>-0.7878101566181666</v>
      </c>
      <c r="H21">
        <f t="shared" si="3"/>
        <v>1.3356866713611795</v>
      </c>
    </row>
    <row r="22" spans="1:8" ht="13.5">
      <c r="A22" s="1">
        <v>40420</v>
      </c>
      <c r="B22">
        <v>823.7</v>
      </c>
      <c r="C22" s="2">
        <v>2909</v>
      </c>
      <c r="D22" s="3">
        <v>2180</v>
      </c>
      <c r="E22">
        <v>1.05</v>
      </c>
      <c r="F22">
        <f t="shared" si="1"/>
        <v>0.29461003963107557</v>
      </c>
      <c r="G22">
        <f t="shared" si="2"/>
        <v>-0.433849062927657</v>
      </c>
      <c r="H22">
        <f t="shared" si="3"/>
        <v>0.5024452555117715</v>
      </c>
    </row>
    <row r="23" spans="1:8" ht="13.5">
      <c r="A23" s="1">
        <v>40427</v>
      </c>
      <c r="B23">
        <v>833.72</v>
      </c>
      <c r="C23" s="2">
        <v>2951</v>
      </c>
      <c r="D23" s="3">
        <v>2190</v>
      </c>
      <c r="E23">
        <v>1.177</v>
      </c>
      <c r="F23">
        <f t="shared" si="1"/>
        <v>0.8752535717888343</v>
      </c>
      <c r="G23">
        <f t="shared" si="2"/>
        <v>1.1072952544949777</v>
      </c>
      <c r="H23">
        <f t="shared" si="3"/>
        <v>0.26869230061419636</v>
      </c>
    </row>
    <row r="24" spans="1:8" ht="13.5">
      <c r="A24" s="1">
        <v>40434</v>
      </c>
      <c r="B24">
        <v>852.09</v>
      </c>
      <c r="C24" s="2">
        <v>3085</v>
      </c>
      <c r="D24" s="3">
        <v>2144</v>
      </c>
      <c r="E24">
        <v>1.137</v>
      </c>
      <c r="F24">
        <f t="shared" si="1"/>
        <v>2.1059390615716214</v>
      </c>
      <c r="G24">
        <f t="shared" si="2"/>
        <v>9.066299812890072</v>
      </c>
      <c r="H24">
        <f t="shared" si="3"/>
        <v>-0.6684151791437545</v>
      </c>
    </row>
    <row r="25" spans="1:8" ht="13.5">
      <c r="A25" s="1">
        <v>40441</v>
      </c>
      <c r="B25">
        <v>838.41</v>
      </c>
      <c r="C25" s="2">
        <v>3060</v>
      </c>
      <c r="D25" s="3">
        <v>2127</v>
      </c>
      <c r="E25">
        <v>1.066</v>
      </c>
      <c r="F25">
        <f t="shared" si="1"/>
        <v>-0.5689863556647508</v>
      </c>
      <c r="G25">
        <f t="shared" si="2"/>
        <v>-0.34499378342597276</v>
      </c>
      <c r="H25">
        <f t="shared" si="3"/>
        <v>-0.3389704687510491</v>
      </c>
    </row>
    <row r="26" spans="1:8" ht="13.5">
      <c r="A26" s="1">
        <v>40448</v>
      </c>
      <c r="B26">
        <v>829.97</v>
      </c>
      <c r="C26" s="2">
        <v>2983</v>
      </c>
      <c r="D26" s="3">
        <v>2046</v>
      </c>
      <c r="E26">
        <v>0.999</v>
      </c>
      <c r="F26">
        <f t="shared" si="1"/>
        <v>-0.4091065950439162</v>
      </c>
      <c r="G26">
        <f t="shared" si="2"/>
        <v>-0.7342611827073268</v>
      </c>
      <c r="H26">
        <f t="shared" si="3"/>
        <v>-0.8672045323694971</v>
      </c>
    </row>
    <row r="27" spans="1:8" ht="13.5">
      <c r="A27" s="1">
        <v>40455</v>
      </c>
      <c r="B27">
        <v>839.44</v>
      </c>
      <c r="C27" s="2">
        <v>2895</v>
      </c>
      <c r="D27" s="3">
        <v>1991</v>
      </c>
      <c r="E27">
        <v>0.943</v>
      </c>
      <c r="F27">
        <f t="shared" si="1"/>
        <v>0.803922136473572</v>
      </c>
      <c r="G27">
        <f t="shared" si="2"/>
        <v>-0.7892554440864399</v>
      </c>
      <c r="H27">
        <f t="shared" si="3"/>
        <v>-0.7575552445811246</v>
      </c>
    </row>
    <row r="28" spans="1:8" ht="13.5">
      <c r="A28" s="1">
        <v>40462</v>
      </c>
      <c r="B28">
        <v>826.38</v>
      </c>
      <c r="C28" s="2">
        <v>2894</v>
      </c>
      <c r="D28" s="3">
        <v>1924</v>
      </c>
      <c r="E28">
        <v>0.87</v>
      </c>
      <c r="F28">
        <f t="shared" si="1"/>
        <v>-0.5575265905608797</v>
      </c>
      <c r="G28">
        <f t="shared" si="2"/>
        <v>-0.017804695923967384</v>
      </c>
      <c r="H28">
        <f t="shared" si="3"/>
        <v>-0.8313610074481647</v>
      </c>
    </row>
    <row r="29" spans="1:8" ht="13.5">
      <c r="A29" s="1">
        <v>40469</v>
      </c>
      <c r="B29">
        <v>824.88</v>
      </c>
      <c r="C29" s="2">
        <v>2926</v>
      </c>
      <c r="D29" s="3">
        <v>1957</v>
      </c>
      <c r="E29">
        <v>0.878</v>
      </c>
      <c r="F29">
        <f t="shared" si="1"/>
        <v>-0.09014800656440758</v>
      </c>
      <c r="G29">
        <f t="shared" si="2"/>
        <v>0.771500749142557</v>
      </c>
      <c r="H29">
        <f t="shared" si="3"/>
        <v>1.4213602786403738</v>
      </c>
    </row>
    <row r="30" spans="1:8" ht="13.5">
      <c r="A30" s="1">
        <v>40476</v>
      </c>
      <c r="B30">
        <v>810.91</v>
      </c>
      <c r="C30" s="2">
        <v>2859</v>
      </c>
      <c r="D30" s="3">
        <v>2038</v>
      </c>
      <c r="E30">
        <v>0.904</v>
      </c>
      <c r="F30">
        <f t="shared" si="1"/>
        <v>-0.5886060725785236</v>
      </c>
      <c r="G30">
        <f t="shared" si="2"/>
        <v>-0.7001725814635924</v>
      </c>
      <c r="H30">
        <f t="shared" si="3"/>
        <v>7.2393776413198445</v>
      </c>
    </row>
    <row r="31" spans="1:8" ht="13.5">
      <c r="A31" s="1">
        <v>40483</v>
      </c>
      <c r="B31">
        <v>834.98</v>
      </c>
      <c r="C31" s="2">
        <v>2964</v>
      </c>
      <c r="D31" s="3">
        <v>2041</v>
      </c>
      <c r="E31">
        <v>0.952</v>
      </c>
      <c r="F31">
        <f t="shared" si="1"/>
        <v>3.576965976573063</v>
      </c>
      <c r="G31">
        <f t="shared" si="2"/>
        <v>5.52424535993541</v>
      </c>
      <c r="H31">
        <f t="shared" si="3"/>
        <v>0.07949069306648449</v>
      </c>
    </row>
    <row r="32" spans="1:8" ht="13.5">
      <c r="A32" s="1">
        <v>40490</v>
      </c>
      <c r="B32">
        <v>846.98</v>
      </c>
      <c r="C32" s="2">
        <v>3095</v>
      </c>
      <c r="D32" s="3">
        <v>2038</v>
      </c>
      <c r="E32">
        <v>0.969</v>
      </c>
      <c r="F32">
        <f t="shared" si="1"/>
        <v>1.1001401403819342</v>
      </c>
      <c r="G32">
        <f t="shared" si="2"/>
        <v>8.477365080531104</v>
      </c>
      <c r="H32">
        <f t="shared" si="3"/>
        <v>-0.07363721945640922</v>
      </c>
    </row>
    <row r="33" spans="1:8" ht="13.5">
      <c r="A33" s="1">
        <v>40497</v>
      </c>
      <c r="B33">
        <v>869.52</v>
      </c>
      <c r="C33" s="2">
        <v>3265</v>
      </c>
      <c r="D33" s="3">
        <v>2040</v>
      </c>
      <c r="E33">
        <v>1.057</v>
      </c>
      <c r="F33">
        <f t="shared" si="1"/>
        <v>2.918626418263415</v>
      </c>
      <c r="G33">
        <f t="shared" si="2"/>
        <v>15.127671812835942</v>
      </c>
      <c r="H33">
        <f t="shared" si="3"/>
        <v>0.052328574674903594</v>
      </c>
    </row>
    <row r="34" spans="1:8" ht="13.5">
      <c r="A34" s="1">
        <v>40504</v>
      </c>
      <c r="B34">
        <v>866.81</v>
      </c>
      <c r="C34" s="2">
        <v>3290</v>
      </c>
      <c r="D34" s="3">
        <v>2021</v>
      </c>
      <c r="E34">
        <v>1.132</v>
      </c>
      <c r="F34">
        <f t="shared" si="1"/>
        <v>-0.14983047361313484</v>
      </c>
      <c r="G34">
        <f t="shared" si="2"/>
        <v>0.4868290629139893</v>
      </c>
      <c r="H34">
        <f t="shared" si="3"/>
        <v>-0.38527681033221206</v>
      </c>
    </row>
    <row r="35" spans="1:8" ht="13.5">
      <c r="A35" s="1">
        <v>40511</v>
      </c>
      <c r="B35">
        <v>879.22</v>
      </c>
      <c r="C35" s="2">
        <v>3275</v>
      </c>
      <c r="D35" s="3">
        <v>2019</v>
      </c>
      <c r="E35">
        <v>1.18</v>
      </c>
      <c r="F35">
        <f t="shared" si="1"/>
        <v>1.09425506809646</v>
      </c>
      <c r="G35">
        <f t="shared" si="2"/>
        <v>-0.2115010276548107</v>
      </c>
      <c r="H35">
        <f t="shared" si="3"/>
        <v>-0.05018224793307924</v>
      </c>
    </row>
    <row r="36" spans="1:8" ht="13.5">
      <c r="A36" s="1">
        <v>40518</v>
      </c>
      <c r="B36">
        <v>888.22</v>
      </c>
      <c r="C36" s="2">
        <v>3230</v>
      </c>
      <c r="D36" s="3">
        <v>2032</v>
      </c>
      <c r="E36">
        <v>1.153</v>
      </c>
      <c r="F36">
        <f t="shared" si="1"/>
        <v>0.6982258392750602</v>
      </c>
      <c r="G36">
        <f t="shared" si="2"/>
        <v>-0.5129838802466532</v>
      </c>
      <c r="H36">
        <f t="shared" si="3"/>
        <v>0.39618832710984275</v>
      </c>
    </row>
    <row r="37" spans="1:8" ht="13.5">
      <c r="A37" s="1">
        <v>40525</v>
      </c>
      <c r="B37">
        <v>903.14</v>
      </c>
      <c r="C37" s="2">
        <v>3255</v>
      </c>
      <c r="D37" s="3">
        <v>2028</v>
      </c>
      <c r="E37">
        <v>1.242</v>
      </c>
      <c r="F37">
        <f t="shared" si="1"/>
        <v>1.3779107009614329</v>
      </c>
      <c r="G37">
        <f t="shared" si="2"/>
        <v>0.49320855619791404</v>
      </c>
      <c r="H37">
        <f t="shared" si="3"/>
        <v>-0.09738853307137996</v>
      </c>
    </row>
    <row r="38" spans="1:8" ht="13.5">
      <c r="A38" s="1">
        <v>40532</v>
      </c>
      <c r="B38">
        <v>901.66</v>
      </c>
      <c r="C38" s="2">
        <v>3225</v>
      </c>
      <c r="D38" s="3">
        <v>2022</v>
      </c>
      <c r="E38">
        <v>1.181</v>
      </c>
      <c r="F38">
        <f t="shared" si="1"/>
        <v>-0.08174826705628602</v>
      </c>
      <c r="G38">
        <f t="shared" si="2"/>
        <v>-0.3821347710662121</v>
      </c>
      <c r="H38">
        <f t="shared" si="3"/>
        <v>-0.1427915748924944</v>
      </c>
    </row>
    <row r="39" spans="1:8" ht="13.5">
      <c r="A39" s="1">
        <v>40539</v>
      </c>
      <c r="B39">
        <v>898.8</v>
      </c>
      <c r="C39" s="2">
        <v>3220</v>
      </c>
      <c r="D39" s="3">
        <v>2004</v>
      </c>
      <c r="E39">
        <v>1.165</v>
      </c>
      <c r="F39">
        <f t="shared" si="1"/>
        <v>-0.15227786260238818</v>
      </c>
      <c r="G39">
        <f t="shared" si="2"/>
        <v>-0.07751366478642807</v>
      </c>
      <c r="H39">
        <f t="shared" si="3"/>
        <v>-0.37185279903184565</v>
      </c>
    </row>
    <row r="40" spans="1:8" ht="13.5">
      <c r="A40" s="1">
        <v>40546</v>
      </c>
      <c r="B40">
        <v>926.42</v>
      </c>
      <c r="C40" s="2">
        <v>3455</v>
      </c>
      <c r="D40" s="3">
        <v>2013</v>
      </c>
      <c r="E40">
        <v>1.127</v>
      </c>
      <c r="F40">
        <f t="shared" si="1"/>
        <v>3.8253924655377842</v>
      </c>
      <c r="G40">
        <f t="shared" si="2"/>
        <v>37.97564946721808</v>
      </c>
      <c r="H40">
        <f t="shared" si="3"/>
        <v>0.2623942277048512</v>
      </c>
    </row>
    <row r="41" spans="1:8" ht="13.5">
      <c r="A41" s="1">
        <v>40553</v>
      </c>
      <c r="B41">
        <v>930.31</v>
      </c>
      <c r="C41" s="2">
        <v>3550</v>
      </c>
      <c r="D41" s="3">
        <v>2011</v>
      </c>
      <c r="E41">
        <v>1.2</v>
      </c>
      <c r="F41">
        <f t="shared" si="1"/>
        <v>0.24344873504936393</v>
      </c>
      <c r="G41">
        <f t="shared" si="2"/>
        <v>3.098035063061059</v>
      </c>
      <c r="H41">
        <f t="shared" si="3"/>
        <v>-0.050376667475936054</v>
      </c>
    </row>
    <row r="42" spans="1:8" ht="13.5">
      <c r="A42" s="1">
        <v>40560</v>
      </c>
      <c r="B42">
        <v>910.85</v>
      </c>
      <c r="C42" s="2">
        <v>3370</v>
      </c>
      <c r="D42" s="3">
        <v>2030</v>
      </c>
      <c r="E42">
        <v>1.218</v>
      </c>
      <c r="F42">
        <f t="shared" si="1"/>
        <v>-0.6668828309732573</v>
      </c>
      <c r="G42">
        <f t="shared" si="2"/>
        <v>-0.9331839978777098</v>
      </c>
      <c r="H42">
        <f t="shared" si="3"/>
        <v>0.630670822472595</v>
      </c>
    </row>
    <row r="43" spans="1:8" ht="13.5">
      <c r="A43" s="1">
        <v>40567</v>
      </c>
      <c r="B43">
        <v>919.69</v>
      </c>
      <c r="C43" s="2">
        <v>3390</v>
      </c>
      <c r="D43" s="3">
        <v>2026</v>
      </c>
      <c r="E43">
        <v>1.237</v>
      </c>
      <c r="F43">
        <f t="shared" si="1"/>
        <v>0.652415600511834</v>
      </c>
      <c r="G43">
        <f t="shared" si="2"/>
        <v>0.3602835973339935</v>
      </c>
      <c r="H43">
        <f t="shared" si="3"/>
        <v>-0.09747973597567816</v>
      </c>
    </row>
    <row r="44" spans="1:8" ht="13.5">
      <c r="A44" s="1">
        <v>40574</v>
      </c>
      <c r="B44">
        <v>935.36</v>
      </c>
      <c r="C44" s="2">
        <v>3460</v>
      </c>
      <c r="D44" s="3">
        <v>2095</v>
      </c>
      <c r="E44">
        <v>1.22</v>
      </c>
      <c r="F44">
        <f t="shared" si="1"/>
        <v>1.4073604771038934</v>
      </c>
      <c r="G44">
        <f t="shared" si="2"/>
        <v>1.8944951797390974</v>
      </c>
      <c r="H44">
        <f t="shared" si="3"/>
        <v>4.7058255113870535</v>
      </c>
    </row>
    <row r="45" spans="1:8" ht="13.5">
      <c r="A45" s="1">
        <v>40581</v>
      </c>
      <c r="B45">
        <v>946.63</v>
      </c>
      <c r="C45" s="2">
        <v>3775</v>
      </c>
      <c r="D45" s="3">
        <v>2113</v>
      </c>
      <c r="E45">
        <v>1.292</v>
      </c>
      <c r="F45">
        <f t="shared" si="1"/>
        <v>0.8641310616364846</v>
      </c>
      <c r="G45">
        <f t="shared" si="2"/>
        <v>91.83774284790421</v>
      </c>
      <c r="H45">
        <f t="shared" si="3"/>
        <v>0.5602867734640535</v>
      </c>
    </row>
    <row r="46" spans="1:8" ht="13.5">
      <c r="A46" s="1">
        <v>40588</v>
      </c>
      <c r="B46">
        <v>973.6</v>
      </c>
      <c r="C46" s="2">
        <v>3885</v>
      </c>
      <c r="D46" s="3">
        <v>2173</v>
      </c>
      <c r="E46">
        <v>1.312</v>
      </c>
      <c r="F46">
        <f t="shared" si="1"/>
        <v>3.30938878655215</v>
      </c>
      <c r="G46">
        <f t="shared" si="2"/>
        <v>3.452987673350785</v>
      </c>
      <c r="H46">
        <f t="shared" si="3"/>
        <v>3.2887617602355146</v>
      </c>
    </row>
    <row r="47" spans="1:8" ht="13.5">
      <c r="A47" s="1">
        <v>40595</v>
      </c>
      <c r="B47">
        <v>941.93</v>
      </c>
      <c r="C47" s="2">
        <v>3755</v>
      </c>
      <c r="D47" s="3">
        <v>2143</v>
      </c>
      <c r="E47">
        <v>1.318</v>
      </c>
      <c r="F47">
        <f t="shared" si="1"/>
        <v>-0.8208654628950677</v>
      </c>
      <c r="G47">
        <f t="shared" si="2"/>
        <v>-0.8296336784117995</v>
      </c>
      <c r="H47">
        <f t="shared" si="3"/>
        <v>-0.5146588380869381</v>
      </c>
    </row>
    <row r="48" spans="1:8" ht="13.5">
      <c r="A48" s="1">
        <v>40602</v>
      </c>
      <c r="B48">
        <v>955.59</v>
      </c>
      <c r="C48" s="2">
        <v>3785</v>
      </c>
      <c r="D48" s="3">
        <v>2132</v>
      </c>
      <c r="E48">
        <v>1.266</v>
      </c>
      <c r="F48">
        <f t="shared" si="1"/>
        <v>1.114240030754166</v>
      </c>
      <c r="G48">
        <f t="shared" si="2"/>
        <v>0.5125474570798376</v>
      </c>
      <c r="H48">
        <f t="shared" si="3"/>
        <v>-0.23478843647937786</v>
      </c>
    </row>
    <row r="49" spans="1:8" ht="13.5">
      <c r="A49" s="1">
        <v>40609</v>
      </c>
      <c r="B49">
        <v>915.51</v>
      </c>
      <c r="C49" s="2">
        <v>3595</v>
      </c>
      <c r="D49" s="3">
        <v>2129</v>
      </c>
      <c r="E49">
        <v>1.269</v>
      </c>
      <c r="F49">
        <f t="shared" si="1"/>
        <v>-0.8922647567976618</v>
      </c>
      <c r="G49">
        <f t="shared" si="2"/>
        <v>-0.931306354284304</v>
      </c>
      <c r="H49">
        <f t="shared" si="3"/>
        <v>-0.07060576046472233</v>
      </c>
    </row>
    <row r="50" spans="1:8" ht="13.5">
      <c r="A50" s="1">
        <v>40616</v>
      </c>
      <c r="B50">
        <v>830.39</v>
      </c>
      <c r="C50" s="2">
        <v>3215</v>
      </c>
      <c r="D50" s="3">
        <v>2004</v>
      </c>
      <c r="E50">
        <v>1.209</v>
      </c>
      <c r="F50">
        <f t="shared" si="1"/>
        <v>-0.9937455526300303</v>
      </c>
      <c r="G50">
        <f t="shared" si="2"/>
        <v>-0.9970003658301655</v>
      </c>
      <c r="H50">
        <f t="shared" si="3"/>
        <v>-0.9569922324891021</v>
      </c>
    </row>
    <row r="51" spans="1:8" ht="13.5">
      <c r="A51" s="1">
        <v>40623</v>
      </c>
      <c r="B51">
        <v>857.38</v>
      </c>
      <c r="C51" s="2">
        <v>3275</v>
      </c>
      <c r="D51" s="3">
        <v>1972</v>
      </c>
      <c r="E51">
        <v>1.21</v>
      </c>
      <c r="F51">
        <f t="shared" si="1"/>
        <v>4.276480985679929</v>
      </c>
      <c r="G51">
        <f t="shared" si="2"/>
        <v>1.6156342017357295</v>
      </c>
      <c r="H51">
        <f t="shared" si="3"/>
        <v>-0.5670098095962979</v>
      </c>
    </row>
    <row r="52" spans="1:8" ht="13.5">
      <c r="A52" s="1">
        <v>40630</v>
      </c>
      <c r="B52">
        <v>862.62</v>
      </c>
      <c r="C52" s="2">
        <v>3355</v>
      </c>
      <c r="D52" s="3">
        <v>1785</v>
      </c>
      <c r="E52">
        <v>1.241</v>
      </c>
      <c r="F52">
        <f t="shared" si="1"/>
        <v>0.37278042369522635</v>
      </c>
      <c r="G52">
        <f t="shared" si="2"/>
        <v>2.507708128948073</v>
      </c>
      <c r="H52">
        <f t="shared" si="3"/>
        <v>-0.9943762227333556</v>
      </c>
    </row>
    <row r="53" spans="1:8" ht="13.5">
      <c r="A53" s="1">
        <v>40637</v>
      </c>
      <c r="B53">
        <v>853.13</v>
      </c>
      <c r="C53" s="2">
        <v>3340</v>
      </c>
      <c r="D53" s="3">
        <v>1815</v>
      </c>
      <c r="E53">
        <v>1.296</v>
      </c>
      <c r="F53">
        <f t="shared" si="1"/>
        <v>-0.4374308313803361</v>
      </c>
      <c r="G53">
        <f t="shared" si="2"/>
        <v>-0.20785442609470062</v>
      </c>
      <c r="H53">
        <f t="shared" si="3"/>
        <v>1.3790154585785541</v>
      </c>
    </row>
    <row r="54" spans="1:8" ht="13.5">
      <c r="A54" s="1">
        <v>40644</v>
      </c>
      <c r="B54">
        <v>841.29</v>
      </c>
      <c r="C54" s="2">
        <v>3240</v>
      </c>
      <c r="D54" s="3">
        <v>1760</v>
      </c>
      <c r="E54">
        <v>1.326</v>
      </c>
      <c r="F54">
        <f t="shared" si="1"/>
        <v>-0.5165109318630882</v>
      </c>
      <c r="G54">
        <f t="shared" si="2"/>
        <v>-0.7941626146821821</v>
      </c>
      <c r="H54">
        <f t="shared" si="3"/>
        <v>-0.7981289699672822</v>
      </c>
    </row>
    <row r="55" spans="1:8" ht="13.5">
      <c r="A55" s="1">
        <v>40651</v>
      </c>
      <c r="B55">
        <v>842.18</v>
      </c>
      <c r="C55" s="2">
        <v>3295</v>
      </c>
      <c r="D55" s="3">
        <v>1666</v>
      </c>
      <c r="E55">
        <v>1.261</v>
      </c>
      <c r="F55">
        <f t="shared" si="1"/>
        <v>0.05652125889923276</v>
      </c>
      <c r="G55">
        <f t="shared" si="2"/>
        <v>1.3996132626625437</v>
      </c>
      <c r="H55">
        <f t="shared" si="3"/>
        <v>-0.9423975280199752</v>
      </c>
    </row>
    <row r="56" spans="1:8" ht="13.5">
      <c r="A56" s="1">
        <v>40658</v>
      </c>
      <c r="B56">
        <v>851.85</v>
      </c>
      <c r="C56" s="2">
        <v>3230</v>
      </c>
      <c r="D56" s="3">
        <v>1702</v>
      </c>
      <c r="E56">
        <v>1.238</v>
      </c>
      <c r="F56">
        <f t="shared" si="1"/>
        <v>0.8106170838070099</v>
      </c>
      <c r="G56">
        <f t="shared" si="2"/>
        <v>-0.6451462681733596</v>
      </c>
      <c r="H56">
        <f t="shared" si="3"/>
        <v>2.0394643314731407</v>
      </c>
    </row>
    <row r="57" spans="1:8" ht="13.5">
      <c r="A57" s="1">
        <v>40665</v>
      </c>
      <c r="B57">
        <v>856.5</v>
      </c>
      <c r="C57" s="2">
        <v>3210</v>
      </c>
      <c r="D57" s="3">
        <v>1714</v>
      </c>
      <c r="E57">
        <v>1.219</v>
      </c>
      <c r="F57">
        <f t="shared" si="1"/>
        <v>0.32721248142218284</v>
      </c>
      <c r="G57">
        <f t="shared" si="2"/>
        <v>-0.27601340706778843</v>
      </c>
      <c r="H57">
        <f t="shared" si="3"/>
        <v>0.4410054242969179</v>
      </c>
    </row>
    <row r="58" spans="1:8" ht="13.5">
      <c r="A58" s="1">
        <v>40672</v>
      </c>
      <c r="B58">
        <v>839.94</v>
      </c>
      <c r="C58" s="2">
        <v>3400</v>
      </c>
      <c r="D58" s="3">
        <v>1571</v>
      </c>
      <c r="E58">
        <v>1.164</v>
      </c>
      <c r="F58">
        <f t="shared" si="1"/>
        <v>-0.6376847415906242</v>
      </c>
      <c r="G58">
        <f t="shared" si="2"/>
        <v>18.89033057661677</v>
      </c>
      <c r="H58">
        <f t="shared" si="3"/>
        <v>-0.9892204878207017</v>
      </c>
    </row>
    <row r="59" spans="1:8" ht="13.5">
      <c r="A59" s="1">
        <v>40679</v>
      </c>
      <c r="B59">
        <v>827.77</v>
      </c>
      <c r="C59" s="2">
        <v>3280</v>
      </c>
      <c r="D59" s="3">
        <v>1331</v>
      </c>
      <c r="E59">
        <v>1.147</v>
      </c>
      <c r="F59">
        <f t="shared" si="1"/>
        <v>-0.5318405706745268</v>
      </c>
      <c r="G59">
        <f t="shared" si="2"/>
        <v>-0.8456394963908141</v>
      </c>
      <c r="H59">
        <f t="shared" si="3"/>
        <v>-0.999819657841832</v>
      </c>
    </row>
    <row r="60" spans="1:8" ht="13.5">
      <c r="A60" s="1">
        <v>40686</v>
      </c>
      <c r="B60">
        <v>824.9</v>
      </c>
      <c r="C60" s="2">
        <v>3335</v>
      </c>
      <c r="D60" s="3">
        <v>1364</v>
      </c>
      <c r="E60">
        <v>1.145</v>
      </c>
      <c r="F60">
        <f t="shared" si="1"/>
        <v>-0.16523489073682085</v>
      </c>
      <c r="G60">
        <f t="shared" si="2"/>
        <v>1.3743444124536697</v>
      </c>
      <c r="H60">
        <f t="shared" si="3"/>
        <v>2.573455448572276</v>
      </c>
    </row>
    <row r="61" spans="1:8" ht="13.5">
      <c r="A61" s="1">
        <v>40693</v>
      </c>
      <c r="B61">
        <v>816.57</v>
      </c>
      <c r="C61" s="2">
        <v>3230</v>
      </c>
      <c r="D61" s="3">
        <v>1320</v>
      </c>
      <c r="E61">
        <v>1.14</v>
      </c>
      <c r="F61">
        <f t="shared" si="1"/>
        <v>-0.41008414455571185</v>
      </c>
      <c r="G61">
        <f t="shared" si="2"/>
        <v>-0.8105268950499537</v>
      </c>
      <c r="H61">
        <f t="shared" si="3"/>
        <v>-0.8182404804539651</v>
      </c>
    </row>
    <row r="62" spans="1:8" ht="13.5">
      <c r="A62" s="1">
        <v>40700</v>
      </c>
      <c r="B62">
        <v>817.38</v>
      </c>
      <c r="C62" s="2">
        <v>3300</v>
      </c>
      <c r="D62" s="3">
        <v>1180</v>
      </c>
      <c r="E62">
        <v>1.139</v>
      </c>
      <c r="F62">
        <f t="shared" si="1"/>
        <v>0.05290819950050163</v>
      </c>
      <c r="G62">
        <f t="shared" si="2"/>
        <v>2.049254773994915</v>
      </c>
      <c r="H62">
        <f t="shared" si="3"/>
        <v>-0.9970622153505811</v>
      </c>
    </row>
    <row r="63" spans="1:8" ht="13.5">
      <c r="A63" s="1">
        <v>40707</v>
      </c>
      <c r="B63">
        <v>805.34</v>
      </c>
      <c r="C63" s="2">
        <v>3175</v>
      </c>
      <c r="D63" s="3">
        <v>1318</v>
      </c>
      <c r="E63">
        <v>1.137</v>
      </c>
      <c r="F63">
        <f t="shared" si="1"/>
        <v>-0.5377534325175115</v>
      </c>
      <c r="G63">
        <f t="shared" si="2"/>
        <v>-0.8657392505818159</v>
      </c>
      <c r="H63">
        <f t="shared" si="3"/>
        <v>313.5842341274712</v>
      </c>
    </row>
    <row r="64" spans="1:8" ht="13.5">
      <c r="A64" s="1">
        <v>40714</v>
      </c>
      <c r="B64">
        <v>833.2</v>
      </c>
      <c r="C64" s="2">
        <v>3285</v>
      </c>
      <c r="D64" s="3">
        <v>1495</v>
      </c>
      <c r="E64">
        <v>1.119</v>
      </c>
      <c r="F64">
        <f t="shared" si="1"/>
        <v>4.861915141882148</v>
      </c>
      <c r="G64">
        <f t="shared" si="2"/>
        <v>4.877132769683946</v>
      </c>
      <c r="H64">
        <f t="shared" si="3"/>
        <v>700.0365879721629</v>
      </c>
    </row>
    <row r="65" spans="1:8" ht="13.5">
      <c r="A65" s="1">
        <v>40721</v>
      </c>
      <c r="B65">
        <v>853.86</v>
      </c>
      <c r="C65" s="2">
        <v>3335</v>
      </c>
      <c r="D65" s="3">
        <v>1585</v>
      </c>
      <c r="E65">
        <v>1.102</v>
      </c>
      <c r="F65">
        <f t="shared" si="1"/>
        <v>2.573923099700862</v>
      </c>
      <c r="G65">
        <f t="shared" si="2"/>
        <v>1.1935328693799825</v>
      </c>
      <c r="H65">
        <f t="shared" si="3"/>
        <v>19.901614928730528</v>
      </c>
    </row>
    <row r="66" spans="1:8" ht="13.5">
      <c r="A66" s="1">
        <v>40728</v>
      </c>
      <c r="B66">
        <v>874.34</v>
      </c>
      <c r="C66" s="2">
        <v>3445</v>
      </c>
      <c r="D66" s="3">
        <v>1475</v>
      </c>
      <c r="E66">
        <v>1.162</v>
      </c>
      <c r="F66">
        <f t="shared" si="1"/>
        <v>2.429819532497611</v>
      </c>
      <c r="G66">
        <f t="shared" si="2"/>
        <v>4.405752720314366</v>
      </c>
      <c r="H66">
        <f t="shared" si="3"/>
        <v>-0.9762500228818427</v>
      </c>
    </row>
    <row r="67" spans="1:8" ht="13.5">
      <c r="A67" s="1">
        <v>40735</v>
      </c>
      <c r="B67">
        <v>859.36</v>
      </c>
      <c r="C67" s="2">
        <v>3330</v>
      </c>
      <c r="D67" s="3">
        <v>1440</v>
      </c>
      <c r="E67">
        <v>1.145</v>
      </c>
      <c r="F67">
        <f t="shared" si="1"/>
        <v>-0.592873883593485</v>
      </c>
      <c r="G67">
        <f t="shared" si="2"/>
        <v>-0.8288959151998432</v>
      </c>
      <c r="H67">
        <f t="shared" si="3"/>
        <v>-0.7131436073810506</v>
      </c>
    </row>
    <row r="68" spans="1:8" ht="13.5">
      <c r="A68" s="1">
        <v>40742</v>
      </c>
      <c r="B68">
        <v>868.81</v>
      </c>
      <c r="C68" s="2">
        <v>3335</v>
      </c>
      <c r="D68" s="3">
        <v>1436</v>
      </c>
      <c r="E68">
        <v>1.099</v>
      </c>
      <c r="F68">
        <f aca="true" t="shared" si="4" ref="F68:F80">(B68/B67)^52-1</f>
        <v>0.7659693040933302</v>
      </c>
      <c r="G68">
        <f t="shared" si="2"/>
        <v>0.08114376186296424</v>
      </c>
      <c r="H68">
        <f t="shared" si="3"/>
        <v>-0.13467094502965138</v>
      </c>
    </row>
    <row r="69" spans="1:8" ht="13.5">
      <c r="A69" s="1">
        <v>40749</v>
      </c>
      <c r="B69">
        <v>841.37</v>
      </c>
      <c r="C69" s="2">
        <v>3155</v>
      </c>
      <c r="D69" s="3">
        <v>1298</v>
      </c>
      <c r="E69">
        <v>1.103</v>
      </c>
      <c r="F69">
        <f t="shared" si="4"/>
        <v>-0.8115331342936205</v>
      </c>
      <c r="G69">
        <f t="shared" si="2"/>
        <v>-0.944155125789604</v>
      </c>
      <c r="H69">
        <f t="shared" si="3"/>
        <v>-0.9947729923823927</v>
      </c>
    </row>
    <row r="70" spans="1:8" ht="13.5">
      <c r="A70" s="1">
        <v>40756</v>
      </c>
      <c r="B70">
        <v>800.96</v>
      </c>
      <c r="C70" s="2">
        <v>3040</v>
      </c>
      <c r="D70" s="3">
        <v>1248</v>
      </c>
      <c r="E70">
        <v>1.095</v>
      </c>
      <c r="F70">
        <f t="shared" si="4"/>
        <v>-0.922653997630156</v>
      </c>
      <c r="G70">
        <f t="shared" si="2"/>
        <v>-0.854969467520278</v>
      </c>
      <c r="H70">
        <f t="shared" si="3"/>
        <v>-0.8703195735917123</v>
      </c>
    </row>
    <row r="71" spans="1:8" ht="13.5">
      <c r="A71" s="1">
        <v>40763</v>
      </c>
      <c r="B71">
        <v>768.19</v>
      </c>
      <c r="C71" s="2">
        <v>2819</v>
      </c>
      <c r="D71" s="3">
        <v>1319</v>
      </c>
      <c r="E71">
        <v>1.026</v>
      </c>
      <c r="F71">
        <f t="shared" si="4"/>
        <v>-0.8860782321058072</v>
      </c>
      <c r="G71">
        <f t="shared" si="2"/>
        <v>-0.9802522510407968</v>
      </c>
      <c r="H71">
        <f t="shared" si="3"/>
        <v>16.765233922177007</v>
      </c>
    </row>
    <row r="72" spans="1:8" ht="13.5">
      <c r="A72" s="1">
        <v>40770</v>
      </c>
      <c r="B72">
        <v>751.69</v>
      </c>
      <c r="C72" s="2">
        <v>2768</v>
      </c>
      <c r="D72" s="3">
        <v>1332</v>
      </c>
      <c r="E72">
        <v>1.062</v>
      </c>
      <c r="F72">
        <f t="shared" si="4"/>
        <v>-0.6766696944088773</v>
      </c>
      <c r="G72">
        <f t="shared" si="2"/>
        <v>-0.6130164400409749</v>
      </c>
      <c r="H72">
        <f t="shared" si="3"/>
        <v>0.665291721039819</v>
      </c>
    </row>
    <row r="73" spans="1:8" ht="13.5">
      <c r="A73" s="1">
        <v>40777</v>
      </c>
      <c r="B73">
        <v>756.07</v>
      </c>
      <c r="C73" s="2">
        <v>2768</v>
      </c>
      <c r="D73" s="3">
        <v>1357</v>
      </c>
      <c r="E73">
        <v>1.012</v>
      </c>
      <c r="F73">
        <f t="shared" si="4"/>
        <v>0.35272069990217614</v>
      </c>
      <c r="G73">
        <f t="shared" si="2"/>
        <v>0</v>
      </c>
      <c r="H73">
        <f t="shared" si="3"/>
        <v>1.6298585308611147</v>
      </c>
    </row>
    <row r="74" spans="1:8" ht="13.5">
      <c r="A74" s="1">
        <v>40784</v>
      </c>
      <c r="B74">
        <v>769.78</v>
      </c>
      <c r="C74" s="2">
        <v>2711</v>
      </c>
      <c r="D74" s="3">
        <v>1348</v>
      </c>
      <c r="E74">
        <v>1.044</v>
      </c>
      <c r="F74">
        <f t="shared" si="4"/>
        <v>1.545892695948448</v>
      </c>
      <c r="G74">
        <f t="shared" si="2"/>
        <v>-0.6610790201031318</v>
      </c>
      <c r="H74">
        <f t="shared" si="3"/>
        <v>-0.2925067250324008</v>
      </c>
    </row>
    <row r="75" spans="1:8" ht="13.5">
      <c r="A75" s="1">
        <v>40791</v>
      </c>
      <c r="B75">
        <v>755.7</v>
      </c>
      <c r="C75" s="2">
        <v>2680</v>
      </c>
      <c r="D75" s="3">
        <v>1418</v>
      </c>
      <c r="E75">
        <v>1.009</v>
      </c>
      <c r="F75">
        <f t="shared" si="4"/>
        <v>-0.6170822102386488</v>
      </c>
      <c r="G75">
        <f t="shared" si="2"/>
        <v>-0.4501118316351157</v>
      </c>
      <c r="H75">
        <f t="shared" si="3"/>
        <v>12.908798315477528</v>
      </c>
    </row>
    <row r="76" spans="1:8" ht="13.5">
      <c r="A76" s="1">
        <v>40798</v>
      </c>
      <c r="B76">
        <v>768.13</v>
      </c>
      <c r="C76" s="2">
        <v>2734</v>
      </c>
      <c r="D76" s="3">
        <v>1353</v>
      </c>
      <c r="E76">
        <v>0.997</v>
      </c>
      <c r="F76">
        <f t="shared" si="4"/>
        <v>1.3358011022151612</v>
      </c>
      <c r="G76">
        <f t="shared" si="2"/>
        <v>1.821715621852873</v>
      </c>
      <c r="H76">
        <f t="shared" si="3"/>
        <v>-0.9128391575946241</v>
      </c>
    </row>
    <row r="77" spans="1:8" ht="13.5">
      <c r="A77" s="1">
        <v>40805</v>
      </c>
      <c r="B77">
        <v>744.54</v>
      </c>
      <c r="C77" s="2">
        <v>2628</v>
      </c>
      <c r="D77" s="3">
        <v>1352</v>
      </c>
      <c r="E77">
        <v>1.008</v>
      </c>
      <c r="F77">
        <f t="shared" si="4"/>
        <v>-0.8024977703564056</v>
      </c>
      <c r="G77">
        <f t="shared" si="2"/>
        <v>-0.8720629789674017</v>
      </c>
      <c r="H77">
        <f t="shared" si="3"/>
        <v>-0.037717605030760715</v>
      </c>
    </row>
    <row r="78" spans="1:8" ht="13.5">
      <c r="A78" s="1">
        <v>40812</v>
      </c>
      <c r="B78">
        <v>761.17</v>
      </c>
      <c r="C78" s="2">
        <v>2688</v>
      </c>
      <c r="D78" s="3">
        <v>1348</v>
      </c>
      <c r="E78">
        <v>0.983</v>
      </c>
      <c r="F78">
        <f t="shared" si="4"/>
        <v>2.154050655437078</v>
      </c>
      <c r="G78">
        <f t="shared" si="2"/>
        <v>2.234468914993989</v>
      </c>
      <c r="H78">
        <f t="shared" si="3"/>
        <v>-0.1427915748924944</v>
      </c>
    </row>
    <row r="79" spans="1:8" ht="13.5">
      <c r="A79" s="1">
        <v>40819</v>
      </c>
      <c r="B79">
        <v>741.55</v>
      </c>
      <c r="C79" s="2">
        <v>2549</v>
      </c>
      <c r="D79" s="3">
        <v>1226</v>
      </c>
      <c r="E79">
        <v>1.032</v>
      </c>
      <c r="F79">
        <f t="shared" si="4"/>
        <v>-0.7428086493551749</v>
      </c>
      <c r="G79">
        <f t="shared" si="2"/>
        <v>-0.9367719633222548</v>
      </c>
      <c r="H79">
        <f t="shared" si="3"/>
        <v>-0.9927950651993807</v>
      </c>
    </row>
    <row r="80" spans="1:8" ht="13.5">
      <c r="A80" s="1">
        <v>40826</v>
      </c>
      <c r="B80">
        <v>753.44</v>
      </c>
      <c r="C80" s="2">
        <v>2600</v>
      </c>
      <c r="D80">
        <v>1197</v>
      </c>
      <c r="E80">
        <v>0.986</v>
      </c>
      <c r="F80">
        <f t="shared" si="4"/>
        <v>1.2867998801042715</v>
      </c>
      <c r="G80">
        <f t="shared" si="2"/>
        <v>1.8014485450884399</v>
      </c>
      <c r="H80">
        <f t="shared" si="3"/>
        <v>-0.7120007401415827</v>
      </c>
    </row>
    <row r="81" spans="1:8" ht="13.5">
      <c r="A81" t="s">
        <v>7</v>
      </c>
      <c r="B81">
        <f>AVERAGE(B2:B80)</f>
        <v>855.8015189873416</v>
      </c>
      <c r="C81">
        <f>AVERAGE(C2:C80)</f>
        <v>3192.493670886076</v>
      </c>
      <c r="D81">
        <f>AVERAGE(D2:D80)</f>
        <v>1844.3037974683543</v>
      </c>
      <c r="E81">
        <f>AVERAGE(E2:E80)</f>
        <v>1.141886075949367</v>
      </c>
      <c r="F81">
        <f>AVERAGE(F3:F80)</f>
        <v>0.4917635230167065</v>
      </c>
      <c r="G81">
        <f>AVERAGE(G3:G80)</f>
        <v>2.6772575729370045</v>
      </c>
      <c r="H81">
        <f>AVERAGE(H3:H80)</f>
        <v>13.8072837286426</v>
      </c>
    </row>
    <row r="82" spans="1:8" ht="13.5">
      <c r="A82" t="s">
        <v>8</v>
      </c>
      <c r="B82">
        <f>STDEV(B2:B80)</f>
        <v>58.055986132943325</v>
      </c>
      <c r="C82">
        <f>STDEV(C2:C80)</f>
        <v>290.3828098243427</v>
      </c>
      <c r="D82">
        <f>STDEV(D2:D80)</f>
        <v>332.75618064075843</v>
      </c>
      <c r="E82">
        <f>STDEV(E2:E80)</f>
        <v>0.12161340464048814</v>
      </c>
      <c r="F82">
        <f>STDEV(F3:F80)</f>
        <v>1.4478824457491695</v>
      </c>
      <c r="G82">
        <f>STDEV(G3:G80)</f>
        <v>11.534782942591605</v>
      </c>
      <c r="H82">
        <f>STDEV(H3:H80)</f>
        <v>86.37683911343895</v>
      </c>
    </row>
    <row r="83" spans="1:8" ht="13.5">
      <c r="A83" t="s">
        <v>9</v>
      </c>
      <c r="B83">
        <f>SKEW(B2:B80)</f>
        <v>0.20477144763744426</v>
      </c>
      <c r="C83">
        <f>SKEW(C2:C80)</f>
        <v>-0.029580395662457747</v>
      </c>
      <c r="D83">
        <f>SKEW(D2:D80)</f>
        <v>-0.7720154506838671</v>
      </c>
      <c r="E83">
        <f>SKEW(E2:E80)</f>
        <v>-0.1687049038797841</v>
      </c>
      <c r="F83">
        <f>SKEW(F3:F80)</f>
        <v>1.4796484651435071</v>
      </c>
      <c r="G83">
        <f>SKEW(G3:G80)</f>
        <v>6.580775703284388</v>
      </c>
      <c r="H83">
        <f>SKEW(H3:H80)</f>
        <v>7.2368015295755415</v>
      </c>
    </row>
    <row r="84" spans="1:8" ht="13.5">
      <c r="A84" t="s">
        <v>10</v>
      </c>
      <c r="B84">
        <f>KURT(B2:B80)+3</f>
        <v>2.9435485734403457</v>
      </c>
      <c r="C84">
        <f aca="true" t="shared" si="5" ref="C84:H84">KURT(C2:C80)+3</f>
        <v>2.9108325549759906</v>
      </c>
      <c r="D84">
        <f t="shared" si="5"/>
        <v>1.9078615389192413</v>
      </c>
      <c r="E84">
        <f t="shared" si="5"/>
        <v>2.352432810072014</v>
      </c>
      <c r="F84">
        <f t="shared" si="5"/>
        <v>4.96671926888756</v>
      </c>
      <c r="G84">
        <f t="shared" si="5"/>
        <v>51.3110660314317</v>
      </c>
      <c r="H84">
        <f t="shared" si="5"/>
        <v>57.84687658251734</v>
      </c>
    </row>
    <row r="85" spans="1:8" ht="13.5">
      <c r="A85" t="s">
        <v>11</v>
      </c>
      <c r="B85">
        <f>MEDIAN(B2:B80)</f>
        <v>851.85</v>
      </c>
      <c r="C85">
        <f aca="true" t="shared" si="6" ref="C85:H85">MEDIAN(C2:C80)</f>
        <v>3230</v>
      </c>
      <c r="D85">
        <f t="shared" si="6"/>
        <v>2022</v>
      </c>
      <c r="E85">
        <f t="shared" si="6"/>
        <v>1.145</v>
      </c>
      <c r="F85">
        <f>MEDIAN(F3:F80)</f>
        <v>0.04889486694503975</v>
      </c>
      <c r="G85">
        <f>MEDIAN(G3:G80)</f>
        <v>-0.14268404544056434</v>
      </c>
      <c r="H85">
        <f>MEDIAN(H3:H80)</f>
        <v>-0.07212148996056578</v>
      </c>
    </row>
    <row r="86" spans="1:8" ht="13.5">
      <c r="A86" t="s">
        <v>12</v>
      </c>
      <c r="B86">
        <f>QUARTILE(B2:B80,3)-QUARTILE(B2:B80,1)</f>
        <v>59.35500000000002</v>
      </c>
      <c r="C86">
        <f aca="true" t="shared" si="7" ref="C86:H86">QUARTILE(C2:C80,3)-QUARTILE(C2:C80,1)</f>
        <v>317.5</v>
      </c>
      <c r="D86">
        <f t="shared" si="7"/>
        <v>618</v>
      </c>
      <c r="E86">
        <f t="shared" si="7"/>
        <v>0.18049999999999988</v>
      </c>
      <c r="F86">
        <f t="shared" si="7"/>
        <v>1.6707354625721225</v>
      </c>
      <c r="G86">
        <f t="shared" si="7"/>
        <v>2.547930781283509</v>
      </c>
      <c r="H86">
        <f t="shared" si="7"/>
        <v>1.25613864697735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38">
      <selection activeCell="A1" sqref="A1:B80"/>
    </sheetView>
  </sheetViews>
  <sheetFormatPr defaultColWidth="9.00390625" defaultRowHeight="13.5"/>
  <cols>
    <col min="1" max="1" width="14.625" style="0" customWidth="1"/>
  </cols>
  <sheetData>
    <row r="1" ht="13.5">
      <c r="B1" t="s">
        <v>1</v>
      </c>
    </row>
    <row r="2" spans="1:2" ht="13.5">
      <c r="A2" s="1">
        <v>40280</v>
      </c>
      <c r="B2" s="2">
        <v>3695</v>
      </c>
    </row>
    <row r="3" spans="1:2" ht="13.5">
      <c r="A3" s="1">
        <v>40287</v>
      </c>
      <c r="B3" s="2">
        <v>3570</v>
      </c>
    </row>
    <row r="4" spans="1:2" ht="13.5">
      <c r="A4" s="1">
        <v>40294</v>
      </c>
      <c r="B4" s="2">
        <v>3665</v>
      </c>
    </row>
    <row r="5" spans="1:2" ht="13.5">
      <c r="A5" s="1">
        <v>40301</v>
      </c>
      <c r="B5" s="2">
        <v>3480</v>
      </c>
    </row>
    <row r="6" spans="1:2" ht="13.5">
      <c r="A6" s="1">
        <v>40308</v>
      </c>
      <c r="B6" s="2">
        <v>3530</v>
      </c>
    </row>
    <row r="7" spans="1:2" ht="13.5">
      <c r="A7" s="1">
        <v>40315</v>
      </c>
      <c r="B7" s="2">
        <v>3355</v>
      </c>
    </row>
    <row r="8" spans="1:2" ht="13.5">
      <c r="A8" s="1">
        <v>40322</v>
      </c>
      <c r="B8" s="2">
        <v>3300</v>
      </c>
    </row>
    <row r="9" spans="1:2" ht="13.5">
      <c r="A9" s="1">
        <v>40329</v>
      </c>
      <c r="B9" s="2">
        <v>3345</v>
      </c>
    </row>
    <row r="10" spans="1:2" ht="13.5">
      <c r="A10" s="1">
        <v>40336</v>
      </c>
      <c r="B10" s="2">
        <v>3215</v>
      </c>
    </row>
    <row r="11" spans="1:2" ht="13.5">
      <c r="A11" s="1">
        <v>40343</v>
      </c>
      <c r="B11" s="2">
        <v>3240</v>
      </c>
    </row>
    <row r="12" spans="1:2" ht="13.5">
      <c r="A12" s="1">
        <v>40350</v>
      </c>
      <c r="B12" s="2">
        <v>3135</v>
      </c>
    </row>
    <row r="13" spans="1:2" ht="13.5">
      <c r="A13" s="1">
        <v>40357</v>
      </c>
      <c r="B13" s="2">
        <v>3020</v>
      </c>
    </row>
    <row r="14" spans="1:2" ht="13.5">
      <c r="A14" s="1">
        <v>40364</v>
      </c>
      <c r="B14" s="2">
        <v>3120</v>
      </c>
    </row>
    <row r="15" spans="1:2" ht="13.5">
      <c r="A15" s="1">
        <v>40371</v>
      </c>
      <c r="B15" s="2">
        <v>3135</v>
      </c>
    </row>
    <row r="16" spans="1:2" ht="13.5">
      <c r="A16" s="1">
        <v>40378</v>
      </c>
      <c r="B16" s="2">
        <v>3085</v>
      </c>
    </row>
    <row r="17" spans="1:2" ht="13.5">
      <c r="A17" s="1">
        <v>40385</v>
      </c>
      <c r="B17" s="2">
        <v>3050</v>
      </c>
    </row>
    <row r="18" spans="1:2" ht="13.5">
      <c r="A18" s="1">
        <v>40392</v>
      </c>
      <c r="B18" s="2">
        <v>3115</v>
      </c>
    </row>
    <row r="19" spans="1:2" ht="13.5">
      <c r="A19" s="1">
        <v>40399</v>
      </c>
      <c r="B19" s="2">
        <v>3030</v>
      </c>
    </row>
    <row r="20" spans="1:2" ht="13.5">
      <c r="A20" s="1">
        <v>40406</v>
      </c>
      <c r="B20" s="2">
        <v>3030</v>
      </c>
    </row>
    <row r="21" spans="1:2" ht="13.5">
      <c r="A21" s="1">
        <v>40413</v>
      </c>
      <c r="B21" s="2">
        <v>2941</v>
      </c>
    </row>
    <row r="22" spans="1:2" ht="13.5">
      <c r="A22" s="1">
        <v>40420</v>
      </c>
      <c r="B22" s="2">
        <v>2909</v>
      </c>
    </row>
    <row r="23" spans="1:2" ht="13.5">
      <c r="A23" s="1">
        <v>40427</v>
      </c>
      <c r="B23" s="2">
        <v>2951</v>
      </c>
    </row>
    <row r="24" spans="1:2" ht="13.5">
      <c r="A24" s="1">
        <v>40434</v>
      </c>
      <c r="B24" s="2">
        <v>3085</v>
      </c>
    </row>
    <row r="25" spans="1:2" ht="13.5">
      <c r="A25" s="1">
        <v>40441</v>
      </c>
      <c r="B25" s="2">
        <v>3060</v>
      </c>
    </row>
    <row r="26" spans="1:2" ht="13.5">
      <c r="A26" s="1">
        <v>40448</v>
      </c>
      <c r="B26" s="2">
        <v>2983</v>
      </c>
    </row>
    <row r="27" spans="1:2" ht="13.5">
      <c r="A27" s="1">
        <v>40455</v>
      </c>
      <c r="B27" s="2">
        <v>2895</v>
      </c>
    </row>
    <row r="28" spans="1:2" ht="13.5">
      <c r="A28" s="1">
        <v>40462</v>
      </c>
      <c r="B28" s="2">
        <v>2894</v>
      </c>
    </row>
    <row r="29" spans="1:2" ht="13.5">
      <c r="A29" s="1">
        <v>40469</v>
      </c>
      <c r="B29" s="2">
        <v>2926</v>
      </c>
    </row>
    <row r="30" spans="1:2" ht="13.5">
      <c r="A30" s="1">
        <v>40476</v>
      </c>
      <c r="B30" s="2">
        <v>2859</v>
      </c>
    </row>
    <row r="31" spans="1:2" ht="13.5">
      <c r="A31" s="1">
        <v>40483</v>
      </c>
      <c r="B31" s="2">
        <v>2964</v>
      </c>
    </row>
    <row r="32" spans="1:2" ht="13.5">
      <c r="A32" s="1">
        <v>40490</v>
      </c>
      <c r="B32" s="2">
        <v>3095</v>
      </c>
    </row>
    <row r="33" spans="1:2" ht="13.5">
      <c r="A33" s="1">
        <v>40497</v>
      </c>
      <c r="B33" s="2">
        <v>3265</v>
      </c>
    </row>
    <row r="34" spans="1:2" ht="13.5">
      <c r="A34" s="1">
        <v>40504</v>
      </c>
      <c r="B34" s="2">
        <v>3290</v>
      </c>
    </row>
    <row r="35" spans="1:2" ht="13.5">
      <c r="A35" s="1">
        <v>40511</v>
      </c>
      <c r="B35" s="2">
        <v>3275</v>
      </c>
    </row>
    <row r="36" spans="1:2" ht="13.5">
      <c r="A36" s="1">
        <v>40518</v>
      </c>
      <c r="B36" s="2">
        <v>3230</v>
      </c>
    </row>
    <row r="37" spans="1:2" ht="13.5">
      <c r="A37" s="1">
        <v>40525</v>
      </c>
      <c r="B37" s="2">
        <v>3255</v>
      </c>
    </row>
    <row r="38" spans="1:2" ht="13.5">
      <c r="A38" s="1">
        <v>40532</v>
      </c>
      <c r="B38" s="2">
        <v>3225</v>
      </c>
    </row>
    <row r="39" spans="1:2" ht="13.5">
      <c r="A39" s="1">
        <v>40539</v>
      </c>
      <c r="B39" s="2">
        <v>3220</v>
      </c>
    </row>
    <row r="40" spans="1:2" ht="13.5">
      <c r="A40" s="1">
        <v>40546</v>
      </c>
      <c r="B40" s="2">
        <v>3455</v>
      </c>
    </row>
    <row r="41" spans="1:2" ht="13.5">
      <c r="A41" s="1">
        <v>40553</v>
      </c>
      <c r="B41" s="2">
        <v>3550</v>
      </c>
    </row>
    <row r="42" spans="1:2" ht="13.5">
      <c r="A42" s="1">
        <v>40560</v>
      </c>
      <c r="B42" s="2">
        <v>3370</v>
      </c>
    </row>
    <row r="43" spans="1:2" ht="13.5">
      <c r="A43" s="1">
        <v>40567</v>
      </c>
      <c r="B43" s="2">
        <v>3390</v>
      </c>
    </row>
    <row r="44" spans="1:2" ht="13.5">
      <c r="A44" s="1">
        <v>40574</v>
      </c>
      <c r="B44" s="2">
        <v>3460</v>
      </c>
    </row>
    <row r="45" spans="1:2" ht="13.5">
      <c r="A45" s="1">
        <v>40581</v>
      </c>
      <c r="B45" s="2">
        <v>3775</v>
      </c>
    </row>
    <row r="46" spans="1:2" ht="13.5">
      <c r="A46" s="1">
        <v>40588</v>
      </c>
      <c r="B46" s="2">
        <v>3885</v>
      </c>
    </row>
    <row r="47" spans="1:2" ht="13.5">
      <c r="A47" s="1">
        <v>40595</v>
      </c>
      <c r="B47" s="2">
        <v>3755</v>
      </c>
    </row>
    <row r="48" spans="1:2" ht="13.5">
      <c r="A48" s="1">
        <v>40602</v>
      </c>
      <c r="B48" s="2">
        <v>3785</v>
      </c>
    </row>
    <row r="49" spans="1:2" ht="13.5">
      <c r="A49" s="1">
        <v>40609</v>
      </c>
      <c r="B49" s="2">
        <v>3595</v>
      </c>
    </row>
    <row r="50" spans="1:2" ht="13.5">
      <c r="A50" s="1">
        <v>40616</v>
      </c>
      <c r="B50" s="2">
        <v>3215</v>
      </c>
    </row>
    <row r="51" spans="1:2" ht="13.5">
      <c r="A51" s="1">
        <v>40623</v>
      </c>
      <c r="B51" s="2">
        <v>3275</v>
      </c>
    </row>
    <row r="52" spans="1:2" ht="13.5">
      <c r="A52" s="1">
        <v>40630</v>
      </c>
      <c r="B52" s="2">
        <v>3355</v>
      </c>
    </row>
    <row r="53" spans="1:2" ht="13.5">
      <c r="A53" s="1">
        <v>40637</v>
      </c>
      <c r="B53" s="2">
        <v>3340</v>
      </c>
    </row>
    <row r="54" spans="1:2" ht="13.5">
      <c r="A54" s="1">
        <v>40644</v>
      </c>
      <c r="B54" s="2">
        <v>3240</v>
      </c>
    </row>
    <row r="55" spans="1:2" ht="13.5">
      <c r="A55" s="1">
        <v>40651</v>
      </c>
      <c r="B55" s="2">
        <v>3295</v>
      </c>
    </row>
    <row r="56" spans="1:2" ht="13.5">
      <c r="A56" s="1">
        <v>40658</v>
      </c>
      <c r="B56" s="2">
        <v>3230</v>
      </c>
    </row>
    <row r="57" spans="1:2" ht="13.5">
      <c r="A57" s="1">
        <v>40665</v>
      </c>
      <c r="B57" s="2">
        <v>3210</v>
      </c>
    </row>
    <row r="58" spans="1:2" ht="13.5">
      <c r="A58" s="1">
        <v>40672</v>
      </c>
      <c r="B58" s="2">
        <v>3400</v>
      </c>
    </row>
    <row r="59" spans="1:2" ht="13.5">
      <c r="A59" s="1">
        <v>40679</v>
      </c>
      <c r="B59" s="2">
        <v>3280</v>
      </c>
    </row>
    <row r="60" spans="1:2" ht="13.5">
      <c r="A60" s="1">
        <v>40686</v>
      </c>
      <c r="B60" s="2">
        <v>3335</v>
      </c>
    </row>
    <row r="61" spans="1:2" ht="13.5">
      <c r="A61" s="1">
        <v>40693</v>
      </c>
      <c r="B61" s="2">
        <v>3230</v>
      </c>
    </row>
    <row r="62" spans="1:2" ht="13.5">
      <c r="A62" s="1">
        <v>40700</v>
      </c>
      <c r="B62" s="2">
        <v>3300</v>
      </c>
    </row>
    <row r="63" spans="1:2" ht="13.5">
      <c r="A63" s="1">
        <v>40707</v>
      </c>
      <c r="B63" s="2">
        <v>3175</v>
      </c>
    </row>
    <row r="64" spans="1:2" ht="13.5">
      <c r="A64" s="1">
        <v>40714</v>
      </c>
      <c r="B64" s="2">
        <v>3285</v>
      </c>
    </row>
    <row r="65" spans="1:2" ht="13.5">
      <c r="A65" s="1">
        <v>40721</v>
      </c>
      <c r="B65" s="2">
        <v>3335</v>
      </c>
    </row>
    <row r="66" spans="1:2" ht="13.5">
      <c r="A66" s="1">
        <v>40728</v>
      </c>
      <c r="B66" s="2">
        <v>3445</v>
      </c>
    </row>
    <row r="67" spans="1:2" ht="13.5">
      <c r="A67" s="1">
        <v>40735</v>
      </c>
      <c r="B67" s="2">
        <v>3330</v>
      </c>
    </row>
    <row r="68" spans="1:2" ht="13.5">
      <c r="A68" s="1">
        <v>40742</v>
      </c>
      <c r="B68" s="2">
        <v>3335</v>
      </c>
    </row>
    <row r="69" spans="1:2" ht="13.5">
      <c r="A69" s="1">
        <v>40749</v>
      </c>
      <c r="B69" s="2">
        <v>3155</v>
      </c>
    </row>
    <row r="70" spans="1:2" ht="13.5">
      <c r="A70" s="1">
        <v>40756</v>
      </c>
      <c r="B70" s="2">
        <v>3040</v>
      </c>
    </row>
    <row r="71" spans="1:2" ht="13.5">
      <c r="A71" s="1">
        <v>40763</v>
      </c>
      <c r="B71" s="2">
        <v>2819</v>
      </c>
    </row>
    <row r="72" spans="1:2" ht="13.5">
      <c r="A72" s="1">
        <v>40770</v>
      </c>
      <c r="B72" s="2">
        <v>2768</v>
      </c>
    </row>
    <row r="73" spans="1:2" ht="13.5">
      <c r="A73" s="1">
        <v>40777</v>
      </c>
      <c r="B73" s="2">
        <v>2768</v>
      </c>
    </row>
    <row r="74" spans="1:2" ht="13.5">
      <c r="A74" s="1">
        <v>40784</v>
      </c>
      <c r="B74" s="2">
        <v>2711</v>
      </c>
    </row>
    <row r="75" spans="1:2" ht="13.5">
      <c r="A75" s="1">
        <v>40791</v>
      </c>
      <c r="B75" s="2">
        <v>2680</v>
      </c>
    </row>
    <row r="76" spans="1:2" ht="13.5">
      <c r="A76" s="1">
        <v>40798</v>
      </c>
      <c r="B76" s="2">
        <v>2734</v>
      </c>
    </row>
    <row r="77" spans="1:2" ht="13.5">
      <c r="A77" s="1">
        <v>40805</v>
      </c>
      <c r="B77" s="2">
        <v>2628</v>
      </c>
    </row>
    <row r="78" spans="1:2" ht="13.5">
      <c r="A78" s="1">
        <v>40812</v>
      </c>
      <c r="B78" s="2">
        <v>2688</v>
      </c>
    </row>
    <row r="79" spans="1:2" ht="13.5">
      <c r="A79" s="1">
        <v>40819</v>
      </c>
      <c r="B79" s="2">
        <v>2549</v>
      </c>
    </row>
    <row r="80" spans="1:2" ht="13.5">
      <c r="A80" s="1">
        <v>40826</v>
      </c>
      <c r="B80" s="2">
        <v>2600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mitsuru</dc:creator>
  <cp:keywords/>
  <dc:description/>
  <cp:lastModifiedBy>Mitsuru Nakagawa</cp:lastModifiedBy>
  <dcterms:created xsi:type="dcterms:W3CDTF">2011-10-13T08:18:43Z</dcterms:created>
  <dcterms:modified xsi:type="dcterms:W3CDTF">2011-10-20T11:54:34Z</dcterms:modified>
  <cp:category/>
  <cp:version/>
  <cp:contentType/>
  <cp:contentStatus/>
</cp:coreProperties>
</file>